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19\09-2019\archivos por separados sept2019\"/>
    </mc:Choice>
  </mc:AlternateContent>
  <bookViews>
    <workbookView xWindow="600" yWindow="45" windowWidth="14115" windowHeight="7740"/>
  </bookViews>
  <sheets>
    <sheet name="Balance General Consolid" sheetId="1" r:id="rId1"/>
  </sheets>
  <externalReferences>
    <externalReference r:id="rId2"/>
  </externalReferences>
  <definedNames>
    <definedName name="_xlnm.Print_Area" localSheetId="0">'Balance General Consolid'!$B$1:$P$37</definedName>
  </definedNames>
  <calcPr calcId="152511"/>
</workbook>
</file>

<file path=xl/calcChain.xml><?xml version="1.0" encoding="utf-8"?>
<calcChain xmlns="http://schemas.openxmlformats.org/spreadsheetml/2006/main">
  <c r="N36" i="1" l="1"/>
  <c r="M36" i="1"/>
  <c r="L36" i="1"/>
  <c r="K36" i="1"/>
  <c r="J36" i="1"/>
  <c r="I36" i="1"/>
  <c r="H36" i="1"/>
  <c r="G36" i="1"/>
  <c r="N35" i="1"/>
  <c r="M35" i="1"/>
  <c r="L35" i="1"/>
  <c r="K35" i="1"/>
  <c r="J35" i="1"/>
  <c r="I35" i="1"/>
  <c r="H35" i="1"/>
  <c r="G35" i="1"/>
  <c r="N34" i="1"/>
  <c r="M34" i="1"/>
  <c r="L34" i="1"/>
  <c r="K34" i="1"/>
  <c r="J34" i="1"/>
  <c r="I34" i="1"/>
  <c r="H34" i="1"/>
  <c r="G34" i="1"/>
  <c r="N32" i="1"/>
  <c r="M32" i="1"/>
  <c r="L32" i="1"/>
  <c r="K32" i="1"/>
  <c r="J32" i="1"/>
  <c r="I32" i="1"/>
  <c r="H32" i="1"/>
  <c r="G32" i="1"/>
  <c r="N30" i="1"/>
  <c r="O30" i="1" s="1"/>
  <c r="M30" i="1"/>
  <c r="L30" i="1"/>
  <c r="K30" i="1"/>
  <c r="J30" i="1"/>
  <c r="I30" i="1"/>
  <c r="H30" i="1"/>
  <c r="G30" i="1"/>
  <c r="N29" i="1"/>
  <c r="M29" i="1"/>
  <c r="L29" i="1"/>
  <c r="K29" i="1"/>
  <c r="J29" i="1"/>
  <c r="I29" i="1"/>
  <c r="H29" i="1"/>
  <c r="G29" i="1"/>
  <c r="N28" i="1"/>
  <c r="P28" i="1" s="1"/>
  <c r="M28" i="1"/>
  <c r="L28" i="1"/>
  <c r="K28" i="1"/>
  <c r="J28" i="1"/>
  <c r="I28" i="1"/>
  <c r="H28" i="1"/>
  <c r="G28" i="1"/>
  <c r="O27" i="1"/>
  <c r="N27" i="1"/>
  <c r="M27" i="1"/>
  <c r="L27" i="1"/>
  <c r="K27" i="1"/>
  <c r="J27" i="1"/>
  <c r="I27" i="1"/>
  <c r="H27" i="1"/>
  <c r="G27" i="1"/>
  <c r="N26" i="1"/>
  <c r="M26" i="1"/>
  <c r="L26" i="1"/>
  <c r="K26" i="1"/>
  <c r="J26" i="1"/>
  <c r="I26" i="1"/>
  <c r="H26" i="1"/>
  <c r="G26" i="1"/>
  <c r="N25" i="1"/>
  <c r="M25" i="1"/>
  <c r="L25" i="1"/>
  <c r="K25" i="1"/>
  <c r="J25" i="1"/>
  <c r="I25" i="1"/>
  <c r="H25" i="1"/>
  <c r="G25" i="1"/>
  <c r="N21" i="1"/>
  <c r="M21" i="1"/>
  <c r="L21" i="1"/>
  <c r="K21" i="1"/>
  <c r="J21" i="1"/>
  <c r="I21" i="1"/>
  <c r="H21" i="1"/>
  <c r="G21" i="1"/>
  <c r="N20" i="1"/>
  <c r="M20" i="1"/>
  <c r="L20" i="1"/>
  <c r="K20" i="1"/>
  <c r="J20" i="1"/>
  <c r="I20" i="1"/>
  <c r="H20" i="1"/>
  <c r="G20" i="1"/>
  <c r="N19" i="1"/>
  <c r="O19" i="1" s="1"/>
  <c r="M19" i="1"/>
  <c r="L19" i="1"/>
  <c r="K19" i="1"/>
  <c r="J19" i="1"/>
  <c r="I19" i="1"/>
  <c r="H19" i="1"/>
  <c r="G19" i="1"/>
  <c r="N18" i="1"/>
  <c r="M18" i="1"/>
  <c r="L18" i="1"/>
  <c r="K18" i="1"/>
  <c r="J18" i="1"/>
  <c r="I18" i="1"/>
  <c r="H18" i="1"/>
  <c r="G18" i="1"/>
  <c r="N14" i="1"/>
  <c r="P14" i="1" s="1"/>
  <c r="M14" i="1"/>
  <c r="L14" i="1"/>
  <c r="K14" i="1"/>
  <c r="J14" i="1"/>
  <c r="I14" i="1"/>
  <c r="H14" i="1"/>
  <c r="G14" i="1"/>
  <c r="O13" i="1"/>
  <c r="N13" i="1"/>
  <c r="M13" i="1"/>
  <c r="L13" i="1"/>
  <c r="K13" i="1"/>
  <c r="J13" i="1"/>
  <c r="I13" i="1"/>
  <c r="H13" i="1"/>
  <c r="G13" i="1"/>
  <c r="N12" i="1"/>
  <c r="M12" i="1"/>
  <c r="L12" i="1"/>
  <c r="K12" i="1"/>
  <c r="J12" i="1"/>
  <c r="I12" i="1"/>
  <c r="H12" i="1"/>
  <c r="G12" i="1"/>
  <c r="N11" i="1"/>
  <c r="M11" i="1"/>
  <c r="L11" i="1"/>
  <c r="K11" i="1"/>
  <c r="J11" i="1"/>
  <c r="I11" i="1"/>
  <c r="H11" i="1"/>
  <c r="G11" i="1"/>
  <c r="N10" i="1"/>
  <c r="M10" i="1"/>
  <c r="L10" i="1"/>
  <c r="K10" i="1"/>
  <c r="J10" i="1"/>
  <c r="I10" i="1"/>
  <c r="H10" i="1"/>
  <c r="G10" i="1"/>
  <c r="N9" i="1"/>
  <c r="M9" i="1"/>
  <c r="L9" i="1"/>
  <c r="K9" i="1"/>
  <c r="J9" i="1"/>
  <c r="I9" i="1"/>
  <c r="H9" i="1"/>
  <c r="G9" i="1"/>
  <c r="N8" i="1"/>
  <c r="O8" i="1" s="1"/>
  <c r="M8" i="1"/>
  <c r="L8" i="1"/>
  <c r="K8" i="1"/>
  <c r="J8" i="1"/>
  <c r="I8" i="1"/>
  <c r="H8" i="1"/>
  <c r="G8" i="1"/>
  <c r="P8" i="1" l="1"/>
  <c r="O10" i="1"/>
  <c r="P19" i="1"/>
  <c r="O21" i="1"/>
  <c r="P30" i="1"/>
  <c r="O34" i="1"/>
  <c r="P10" i="1"/>
  <c r="P12" i="1"/>
  <c r="P21" i="1"/>
  <c r="P26" i="1"/>
  <c r="P34" i="1"/>
  <c r="P36" i="1"/>
  <c r="P11" i="1"/>
  <c r="P25" i="1"/>
  <c r="P35" i="1"/>
  <c r="P9" i="1"/>
  <c r="O11" i="1"/>
  <c r="O14" i="1"/>
  <c r="P20" i="1"/>
  <c r="O25" i="1"/>
  <c r="O28" i="1"/>
  <c r="P32" i="1"/>
  <c r="O35" i="1"/>
  <c r="O9" i="1"/>
  <c r="O12" i="1"/>
  <c r="P18" i="1"/>
  <c r="O20" i="1"/>
  <c r="O26" i="1"/>
  <c r="P29" i="1"/>
  <c r="O32" i="1"/>
  <c r="O36" i="1"/>
  <c r="P13" i="1"/>
  <c r="O18" i="1"/>
  <c r="P27" i="1"/>
  <c r="O29" i="1"/>
</calcChain>
</file>

<file path=xl/sharedStrings.xml><?xml version="1.0" encoding="utf-8"?>
<sst xmlns="http://schemas.openxmlformats.org/spreadsheetml/2006/main" count="43" uniqueCount="43">
  <si>
    <t>CONSEJO DE COORDINACIÓN FINANCIERA</t>
  </si>
  <si>
    <t>BALANCE DE SITUACION - CIFRAS PREELIMINARES</t>
  </si>
  <si>
    <t xml:space="preserve"> (Millones de US$)  </t>
  </si>
  <si>
    <t>Septiembre 2018/ Septiembre 2019</t>
  </si>
  <si>
    <t>ACTIVOS</t>
  </si>
  <si>
    <t>Total B+V+S Dic 2016</t>
  </si>
  <si>
    <t>Total B+V+S Mar 2017</t>
  </si>
  <si>
    <t>Total B+V+S Jun 2017</t>
  </si>
  <si>
    <t>Total B+V+S Sept 2017</t>
  </si>
  <si>
    <t>Total B+V+S Dic 2017</t>
  </si>
  <si>
    <t>Total B+V+S Mar 2018</t>
  </si>
  <si>
    <t>Total B+V+S Jun 2018</t>
  </si>
  <si>
    <t>Total B+V+S Sept 2018</t>
  </si>
  <si>
    <t>Total B+V+S Dic 2018</t>
  </si>
  <si>
    <t>Total B+V+S marz 2019</t>
  </si>
  <si>
    <t>Total B+V+S Jun 2019</t>
  </si>
  <si>
    <t>Total B+V+S Sept 2019</t>
  </si>
  <si>
    <t>Variación Absoluta</t>
  </si>
  <si>
    <t>Variación %</t>
  </si>
  <si>
    <t xml:space="preserve"> Efectivo y Equivalente de Efectivo</t>
  </si>
  <si>
    <t xml:space="preserve"> Depósitos</t>
  </si>
  <si>
    <t xml:space="preserve"> Cartera Crediticia Neta</t>
  </si>
  <si>
    <t xml:space="preserve"> Inversiones Financieras</t>
  </si>
  <si>
    <t xml:space="preserve"> Inversiones en Asociadas</t>
  </si>
  <si>
    <t xml:space="preserve"> Otros Activos</t>
  </si>
  <si>
    <t>TOTAL DE ACTIVOS</t>
  </si>
  <si>
    <t>PASIVOS</t>
  </si>
  <si>
    <t>Depósitos</t>
  </si>
  <si>
    <t>Obligaciones</t>
  </si>
  <si>
    <t xml:space="preserve"> Otros Pasivos</t>
  </si>
  <si>
    <t>TOTAL DE PASIVOS</t>
  </si>
  <si>
    <t>PATRIMONIO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</si>
  <si>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</si>
  <si>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</si>
  <si>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</si>
  <si>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</si>
  <si>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</si>
  <si>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</si>
  <si>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</si>
  <si>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</si>
  <si>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</si>
  <si>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>Otros</t>
  </si>
  <si>
    <t>Notas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</si>
</sst>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</cellStyleXfs>
  <cellXfs count="39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43" fontId="2" fillId="2" borderId="2" xfId="1" applyFont="1" applyFill="1" applyBorder="1" applyAlignment="1">
      <alignment horizontal="center" vertical="center" wrapText="1"/>
    </xf>
    <xf numFmtId="17" fontId="2" fillId="3" borderId="3" xfId="1" applyNumberFormat="1" applyFont="1" applyFill="1" applyBorder="1" applyAlignment="1">
      <alignment horizontal="center" vertical="center" wrapText="1"/>
    </xf>
    <xf numFmtId="17" fontId="2" fillId="3" borderId="2" xfId="1" applyNumberFormat="1" applyFont="1" applyFill="1" applyBorder="1" applyAlignment="1">
      <alignment horizontal="center" vertical="center" wrapText="1"/>
    </xf>
    <xf numFmtId="164" fontId="0" fillId="0" borderId="4" xfId="1" applyNumberFormat="1" applyFont="1" applyBorder="1" applyAlignment="1">
      <alignment vertical="center"/>
    </xf>
    <xf numFmtId="164" fontId="0" fillId="0" borderId="5" xfId="1" applyNumberFormat="1" applyFont="1" applyBorder="1" applyAlignment="1">
      <alignment horizontal="center" vertical="center"/>
    </xf>
    <xf numFmtId="164" fontId="0" fillId="0" borderId="6" xfId="1" applyNumberFormat="1" applyFont="1" applyBorder="1" applyAlignment="1">
      <alignment horizontal="center" vertical="center"/>
    </xf>
    <xf numFmtId="164" fontId="0" fillId="0" borderId="7" xfId="1" applyNumberFormat="1" applyFont="1" applyBorder="1" applyAlignment="1">
      <alignment vertical="center"/>
    </xf>
    <xf numFmtId="164" fontId="4" fillId="0" borderId="8" xfId="1" applyNumberFormat="1" applyFont="1" applyBorder="1" applyAlignment="1">
      <alignment horizontal="center" vertical="center"/>
    </xf>
    <xf numFmtId="165" fontId="5" fillId="0" borderId="9" xfId="2" applyNumberFormat="1" applyFont="1" applyFill="1" applyBorder="1"/>
    <xf numFmtId="164" fontId="0" fillId="0" borderId="0" xfId="2" applyNumberFormat="1" applyFont="1" applyAlignment="1">
      <alignment vertical="center"/>
    </xf>
    <xf numFmtId="9" fontId="0" fillId="0" borderId="0" xfId="2" applyFont="1" applyAlignment="1">
      <alignment vertical="center"/>
    </xf>
    <xf numFmtId="43" fontId="5" fillId="0" borderId="9" xfId="1" applyFont="1" applyFill="1" applyBorder="1"/>
    <xf numFmtId="164" fontId="4" fillId="0" borderId="10" xfId="1" applyNumberFormat="1" applyFont="1" applyBorder="1" applyAlignment="1">
      <alignment horizontal="center" vertical="center"/>
    </xf>
    <xf numFmtId="164" fontId="2" fillId="0" borderId="7" xfId="1" applyNumberFormat="1" applyFont="1" applyBorder="1" applyAlignment="1">
      <alignment horizontal="center" vertical="center"/>
    </xf>
    <xf numFmtId="164" fontId="6" fillId="0" borderId="11" xfId="1" applyNumberFormat="1" applyFont="1" applyBorder="1" applyAlignment="1">
      <alignment horizontal="center" vertical="center"/>
    </xf>
    <xf numFmtId="165" fontId="6" fillId="0" borderId="11" xfId="2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164" fontId="4" fillId="0" borderId="9" xfId="1" applyNumberFormat="1" applyFont="1" applyBorder="1" applyAlignment="1">
      <alignment horizontal="center" vertical="center"/>
    </xf>
    <xf numFmtId="164" fontId="6" fillId="2" borderId="3" xfId="1" applyNumberFormat="1" applyFont="1" applyFill="1" applyBorder="1" applyAlignment="1">
      <alignment horizontal="center" vertical="center"/>
    </xf>
    <xf numFmtId="43" fontId="4" fillId="0" borderId="9" xfId="1" applyNumberFormat="1" applyFont="1" applyBorder="1" applyAlignment="1">
      <alignment horizontal="center" vertical="center"/>
    </xf>
    <xf numFmtId="164" fontId="0" fillId="0" borderId="7" xfId="1" applyNumberFormat="1" applyFont="1" applyBorder="1" applyAlignment="1">
      <alignment horizontal="left" vertical="center"/>
    </xf>
    <xf numFmtId="164" fontId="0" fillId="0" borderId="7" xfId="1" applyNumberFormat="1" applyFont="1" applyBorder="1" applyAlignment="1">
      <alignment horizontal="left" vertical="center" indent="2"/>
    </xf>
    <xf numFmtId="165" fontId="5" fillId="0" borderId="12" xfId="2" applyNumberFormat="1" applyFont="1" applyFill="1" applyBorder="1"/>
    <xf numFmtId="164" fontId="2" fillId="0" borderId="7" xfId="1" applyNumberFormat="1" applyFont="1" applyBorder="1" applyAlignment="1">
      <alignment vertical="center"/>
    </xf>
    <xf numFmtId="164" fontId="6" fillId="0" borderId="8" xfId="1" applyNumberFormat="1" applyFont="1" applyBorder="1" applyAlignment="1">
      <alignment horizontal="center" vertical="center"/>
    </xf>
    <xf numFmtId="164" fontId="6" fillId="0" borderId="9" xfId="1" applyNumberFormat="1" applyFont="1" applyBorder="1" applyAlignment="1">
      <alignment horizontal="center" vertical="center"/>
    </xf>
    <xf numFmtId="165" fontId="6" fillId="0" borderId="9" xfId="2" applyNumberFormat="1" applyFont="1" applyBorder="1" applyAlignment="1">
      <alignment horizontal="right" vertical="center"/>
    </xf>
    <xf numFmtId="164" fontId="0" fillId="0" borderId="13" xfId="1" applyNumberFormat="1" applyFont="1" applyBorder="1" applyAlignment="1">
      <alignment vertical="center"/>
    </xf>
    <xf numFmtId="164" fontId="4" fillId="0" borderId="14" xfId="1" applyNumberFormat="1" applyFon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5"/>
    <cellStyle name="Normal 2 2" xfId="6"/>
    <cellStyle name="Normal 3" xfId="7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fernandez/AppData/Local/Microsoft/Windows/Temporary%20Internet%20Files/Content.Outlook/B7OHG46A/CCF%20Spt%20%202019%20con%20formul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EU"/>
      <sheetName val="EU 1Q"/>
      <sheetName val="BS 1Q 2017"/>
      <sheetName val="Balance General Consolid"/>
      <sheetName val="Ind Sept19"/>
      <sheetName val="Ind Jun19"/>
      <sheetName val="Ind Marz19"/>
      <sheetName val="Estado de Resultado Consolidado"/>
      <sheetName val="Banco EERR"/>
      <sheetName val="Seguros EERR"/>
      <sheetName val="Valores EERR"/>
      <sheetName val="Seguros BS"/>
      <sheetName val="Valores BS"/>
      <sheetName val="Banco 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9">
          <cell r="H39">
            <v>1796.72</v>
          </cell>
        </row>
      </sheetData>
      <sheetData sheetId="10">
        <row r="39">
          <cell r="J39">
            <v>74.940420590000002</v>
          </cell>
        </row>
      </sheetData>
      <sheetData sheetId="11">
        <row r="39">
          <cell r="I39">
            <v>15.855515739999936</v>
          </cell>
        </row>
      </sheetData>
      <sheetData sheetId="12">
        <row r="8">
          <cell r="G8">
            <v>103.11141940999997</v>
          </cell>
          <cell r="H8">
            <v>91.964090179999999</v>
          </cell>
          <cell r="I8">
            <v>122.30173488000001</v>
          </cell>
          <cell r="J8">
            <v>71.905436170000002</v>
          </cell>
          <cell r="K8">
            <v>75.687519689999988</v>
          </cell>
          <cell r="L8">
            <v>75.99048611000002</v>
          </cell>
          <cell r="M8">
            <v>72.223427729999983</v>
          </cell>
          <cell r="N8">
            <v>99.683614269999993</v>
          </cell>
        </row>
        <row r="9">
          <cell r="G9">
            <v>698.44555193000008</v>
          </cell>
          <cell r="H9">
            <v>697.54868162000002</v>
          </cell>
          <cell r="I9">
            <v>622.84628873999986</v>
          </cell>
          <cell r="J9">
            <v>688.08202831000017</v>
          </cell>
          <cell r="K9">
            <v>693.50790279000012</v>
          </cell>
          <cell r="L9">
            <v>701.96445578000009</v>
          </cell>
          <cell r="M9">
            <v>689.00186103999999</v>
          </cell>
          <cell r="N9">
            <v>714.84871437000015</v>
          </cell>
        </row>
        <row r="10"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G11">
            <v>1274.0590276699998</v>
          </cell>
          <cell r="H11">
            <v>1303.14878318</v>
          </cell>
          <cell r="I11">
            <v>1248.37888449</v>
          </cell>
          <cell r="J11">
            <v>1235.73086478</v>
          </cell>
          <cell r="K11">
            <v>1170.1724556099998</v>
          </cell>
          <cell r="L11">
            <v>1223.4356606700003</v>
          </cell>
          <cell r="M11">
            <v>1250.0872111799999</v>
          </cell>
          <cell r="N11">
            <v>1222.1541457299998</v>
          </cell>
        </row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G13">
            <v>1079.0932234000002</v>
          </cell>
          <cell r="H13">
            <v>1109.92591315</v>
          </cell>
          <cell r="I13">
            <v>1129.8429107299996</v>
          </cell>
          <cell r="J13">
            <v>1172.3570715399999</v>
          </cell>
          <cell r="K13">
            <v>1256.5232132399988</v>
          </cell>
          <cell r="L13">
            <v>1277.0281560300002</v>
          </cell>
          <cell r="M13">
            <v>1279.4590298600001</v>
          </cell>
          <cell r="N13">
            <v>1185.2551207599997</v>
          </cell>
        </row>
        <row r="14">
          <cell r="G14">
            <v>3154.7092224099997</v>
          </cell>
          <cell r="H14">
            <v>3202.5874681300002</v>
          </cell>
          <cell r="I14">
            <v>3123.3698188399994</v>
          </cell>
          <cell r="J14">
            <v>3168.0754008000004</v>
          </cell>
          <cell r="K14">
            <v>3195.8910913299987</v>
          </cell>
          <cell r="L14">
            <v>3278.4187585900008</v>
          </cell>
          <cell r="M14">
            <v>3290.7715298100002</v>
          </cell>
          <cell r="N14">
            <v>3221.9415951299998</v>
          </cell>
        </row>
        <row r="18"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G19">
            <v>514.66967566000005</v>
          </cell>
          <cell r="H19">
            <v>490.84003878999999</v>
          </cell>
          <cell r="I19">
            <v>477.50391007000002</v>
          </cell>
          <cell r="J19">
            <v>554.09081822999997</v>
          </cell>
          <cell r="K19">
            <v>609.50882085000001</v>
          </cell>
          <cell r="L19">
            <v>618.48455689000014</v>
          </cell>
          <cell r="M19">
            <v>580.79383228000006</v>
          </cell>
          <cell r="N19">
            <v>578.63543172000004</v>
          </cell>
        </row>
        <row r="20">
          <cell r="G20">
            <v>1317.6061242899998</v>
          </cell>
          <cell r="H20">
            <v>1386.12998178</v>
          </cell>
          <cell r="I20">
            <v>1403.9738683899998</v>
          </cell>
          <cell r="J20">
            <v>1371.8869257200001</v>
          </cell>
          <cell r="K20">
            <v>1418.6489389999997</v>
          </cell>
          <cell r="L20">
            <v>1449.3158029599999</v>
          </cell>
          <cell r="M20">
            <v>1450.2507978599999</v>
          </cell>
          <cell r="N20">
            <v>1391.4006224899999</v>
          </cell>
        </row>
        <row r="21">
          <cell r="G21">
            <v>1832.27579995</v>
          </cell>
          <cell r="H21">
            <v>1876.9700205700001</v>
          </cell>
          <cell r="I21">
            <v>1881.4777784599999</v>
          </cell>
          <cell r="J21">
            <v>1925.9777439500001</v>
          </cell>
          <cell r="K21">
            <v>2028.1577598499998</v>
          </cell>
          <cell r="L21">
            <v>2067.8003598499999</v>
          </cell>
          <cell r="M21">
            <v>2031.04463014</v>
          </cell>
          <cell r="N21">
            <v>1970.03605421</v>
          </cell>
        </row>
        <row r="25">
          <cell r="G25">
            <v>425.34309016000009</v>
          </cell>
          <cell r="H25">
            <v>425.98367905999999</v>
          </cell>
          <cell r="I25">
            <v>422.05485561</v>
          </cell>
          <cell r="J25">
            <v>405.92802438999996</v>
          </cell>
          <cell r="K25">
            <v>316.07246278999997</v>
          </cell>
          <cell r="L25">
            <v>314.09336278999996</v>
          </cell>
          <cell r="M25">
            <v>327.16283172000004</v>
          </cell>
          <cell r="N25">
            <v>306.97791542000004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G29">
            <v>897.09033230000011</v>
          </cell>
          <cell r="H29">
            <v>899.63376849999997</v>
          </cell>
          <cell r="I29">
            <v>819.83718477000002</v>
          </cell>
          <cell r="J29">
            <v>836.16963246</v>
          </cell>
          <cell r="K29">
            <v>851.66086869000003</v>
          </cell>
          <cell r="L29">
            <v>896.52503595000007</v>
          </cell>
          <cell r="M29">
            <v>932.56406795000021</v>
          </cell>
          <cell r="N29">
            <v>944.92762549999998</v>
          </cell>
        </row>
        <row r="30">
          <cell r="G30">
            <v>1322.4334224600002</v>
          </cell>
          <cell r="H30">
            <v>1325.6174475600001</v>
          </cell>
          <cell r="I30">
            <v>1241.89204038</v>
          </cell>
          <cell r="J30">
            <v>1242.09765685</v>
          </cell>
          <cell r="K30">
            <v>1167.7333314800001</v>
          </cell>
          <cell r="L30">
            <v>1210.61839874</v>
          </cell>
          <cell r="M30">
            <v>1259.7268996700002</v>
          </cell>
          <cell r="N30">
            <v>1251.90554092</v>
          </cell>
        </row>
        <row r="32">
          <cell r="G32">
            <v>3154.7092224100002</v>
          </cell>
          <cell r="H32">
            <v>3202.5874681300002</v>
          </cell>
          <cell r="I32">
            <v>3123.3698188399999</v>
          </cell>
          <cell r="J32">
            <v>3168.0754008000004</v>
          </cell>
          <cell r="K32">
            <v>3195.8910913299997</v>
          </cell>
          <cell r="L32">
            <v>3278.4187585899999</v>
          </cell>
          <cell r="M32">
            <v>3290.7715298100002</v>
          </cell>
          <cell r="N32">
            <v>3221.9415951299998</v>
          </cell>
        </row>
        <row r="34">
          <cell r="G34">
            <v>111.6026572</v>
          </cell>
          <cell r="H34">
            <v>50.332738130000003</v>
          </cell>
          <cell r="I34">
            <v>50.031944189999997</v>
          </cell>
          <cell r="J34">
            <v>111.31042359</v>
          </cell>
          <cell r="K34">
            <v>111.54905297000001</v>
          </cell>
          <cell r="L34">
            <v>111.40371528</v>
          </cell>
          <cell r="M34">
            <v>28.24651338</v>
          </cell>
          <cell r="N34">
            <v>47.584581499999999</v>
          </cell>
        </row>
        <row r="35">
          <cell r="G35">
            <v>111.6026572</v>
          </cell>
          <cell r="H35">
            <v>50.332738130000003</v>
          </cell>
          <cell r="I35">
            <v>50.031944189999997</v>
          </cell>
          <cell r="J35">
            <v>111.31042359</v>
          </cell>
          <cell r="K35">
            <v>111.54905297000001</v>
          </cell>
          <cell r="L35">
            <v>111.40371528</v>
          </cell>
          <cell r="M35">
            <v>28.24651338</v>
          </cell>
          <cell r="N35">
            <v>47.584581499999999</v>
          </cell>
        </row>
        <row r="36"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</sheetData>
      <sheetData sheetId="13">
        <row r="8">
          <cell r="G8">
            <v>2.761551000000001E-2</v>
          </cell>
          <cell r="H8">
            <v>2.7840739999999996E-2</v>
          </cell>
          <cell r="I8">
            <v>2.8645730000000005E-2</v>
          </cell>
          <cell r="J8">
            <v>2.9474090000000005E-2</v>
          </cell>
          <cell r="K8">
            <v>2.7233120000000003E-2</v>
          </cell>
          <cell r="L8">
            <v>2.493339E-2</v>
          </cell>
          <cell r="M8">
            <v>2.4876119999999995E-2</v>
          </cell>
          <cell r="N8">
            <v>3.052498E-2</v>
          </cell>
        </row>
        <row r="9">
          <cell r="G9">
            <v>268.73641920000006</v>
          </cell>
          <cell r="H9">
            <v>288.74849206999994</v>
          </cell>
          <cell r="I9">
            <v>301.90942196000003</v>
          </cell>
          <cell r="J9">
            <v>288.64686565999995</v>
          </cell>
          <cell r="K9">
            <v>325.12502269999993</v>
          </cell>
          <cell r="L9">
            <v>334.75037058000004</v>
          </cell>
          <cell r="M9">
            <v>331.44347507999993</v>
          </cell>
          <cell r="N9">
            <v>334.08369078999993</v>
          </cell>
        </row>
        <row r="10"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G11">
            <v>403.28610248000018</v>
          </cell>
          <cell r="H11">
            <v>405.77553413999999</v>
          </cell>
          <cell r="I11">
            <v>285.04642228000006</v>
          </cell>
          <cell r="J11">
            <v>326.02805367999997</v>
          </cell>
          <cell r="K11">
            <v>376.31409256999996</v>
          </cell>
          <cell r="L11">
            <v>419.00423940999985</v>
          </cell>
          <cell r="M11">
            <v>468.05877699999974</v>
          </cell>
          <cell r="N11">
            <v>391.05833703999997</v>
          </cell>
        </row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G13">
            <v>291.52908260999988</v>
          </cell>
          <cell r="H13">
            <v>264.08354741000022</v>
          </cell>
          <cell r="I13">
            <v>278.59800612999999</v>
          </cell>
          <cell r="J13">
            <v>231.19018588000037</v>
          </cell>
          <cell r="K13">
            <v>260.32271066999999</v>
          </cell>
          <cell r="L13">
            <v>265.77181526999999</v>
          </cell>
          <cell r="M13">
            <v>272.81490351000053</v>
          </cell>
          <cell r="N13">
            <v>284.95748284999991</v>
          </cell>
        </row>
        <row r="14">
          <cell r="G14">
            <v>963.57921980000015</v>
          </cell>
          <cell r="H14">
            <v>958.63541436000014</v>
          </cell>
          <cell r="I14">
            <v>865.58249610000007</v>
          </cell>
          <cell r="J14">
            <v>845.89457931000038</v>
          </cell>
          <cell r="K14">
            <v>961.78905905999989</v>
          </cell>
          <cell r="L14">
            <v>1019.5513586499999</v>
          </cell>
          <cell r="M14">
            <v>1072.3420317100001</v>
          </cell>
          <cell r="N14">
            <v>1010.1300356599997</v>
          </cell>
        </row>
        <row r="18">
          <cell r="G18">
            <v>550.50752721000003</v>
          </cell>
          <cell r="H18">
            <v>524.24714748999997</v>
          </cell>
          <cell r="I18">
            <v>374.47666106000003</v>
          </cell>
          <cell r="J18">
            <v>388.21713724</v>
          </cell>
          <cell r="K18">
            <v>458.9820598899999</v>
          </cell>
          <cell r="L18">
            <v>527.77071120000005</v>
          </cell>
          <cell r="M18">
            <v>538.09693027999992</v>
          </cell>
          <cell r="N18">
            <v>457.98130181999994</v>
          </cell>
        </row>
        <row r="19">
          <cell r="G19">
            <v>39.425830500000025</v>
          </cell>
          <cell r="H19">
            <v>49.014339399999983</v>
          </cell>
          <cell r="I19">
            <v>77.54013922</v>
          </cell>
          <cell r="J19">
            <v>45.046124869999993</v>
          </cell>
          <cell r="K19">
            <v>95.00086684</v>
          </cell>
          <cell r="L19">
            <v>80.257531970000002</v>
          </cell>
          <cell r="M19">
            <v>116.27896971999996</v>
          </cell>
          <cell r="N19">
            <v>143.07008805999999</v>
          </cell>
        </row>
        <row r="20">
          <cell r="G20">
            <v>32.099538600000002</v>
          </cell>
          <cell r="H20">
            <v>35.333649339999994</v>
          </cell>
          <cell r="I20">
            <v>40.652042969999997</v>
          </cell>
          <cell r="J20">
            <v>35.345314350000002</v>
          </cell>
          <cell r="K20">
            <v>30.925157709999997</v>
          </cell>
          <cell r="L20">
            <v>34.789649919999995</v>
          </cell>
          <cell r="M20">
            <v>31.274075259999996</v>
          </cell>
          <cell r="N20">
            <v>25.059121200000003</v>
          </cell>
        </row>
        <row r="21">
          <cell r="G21">
            <v>622.03289631000007</v>
          </cell>
          <cell r="H21">
            <v>608.59513622999998</v>
          </cell>
          <cell r="I21">
            <v>492.66884325000001</v>
          </cell>
          <cell r="J21">
            <v>468.60857645999999</v>
          </cell>
          <cell r="K21">
            <v>584.90808443999993</v>
          </cell>
          <cell r="L21">
            <v>642.81789308999998</v>
          </cell>
          <cell r="M21">
            <v>685.64997525999991</v>
          </cell>
          <cell r="N21">
            <v>626.11051108000004</v>
          </cell>
        </row>
        <row r="25">
          <cell r="G25">
            <v>110.42288378000001</v>
          </cell>
          <cell r="H25">
            <v>105.50949101</v>
          </cell>
          <cell r="I25">
            <v>107.06287182999999</v>
          </cell>
          <cell r="J25">
            <v>102.17343047</v>
          </cell>
          <cell r="K25">
            <v>102.74874312999999</v>
          </cell>
          <cell r="L25">
            <v>98.654251210000012</v>
          </cell>
          <cell r="M25">
            <v>97.777500439999997</v>
          </cell>
          <cell r="N25">
            <v>75.347239760000022</v>
          </cell>
        </row>
        <row r="26">
          <cell r="G26">
            <v>7.0674907500000002</v>
          </cell>
          <cell r="H26">
            <v>6.8271696799999999</v>
          </cell>
          <cell r="I26">
            <v>6.4804400600000003</v>
          </cell>
          <cell r="J26">
            <v>6.6376497399999996</v>
          </cell>
          <cell r="K26">
            <v>7.4709365999999999</v>
          </cell>
          <cell r="L26">
            <v>6.9732830000000003</v>
          </cell>
          <cell r="M26">
            <v>7.0556200000000002</v>
          </cell>
          <cell r="N26">
            <v>7.2056199999999988</v>
          </cell>
        </row>
        <row r="27">
          <cell r="G27">
            <v>21.860309149999999</v>
          </cell>
          <cell r="H27">
            <v>7.4997389399999994</v>
          </cell>
          <cell r="I27">
            <v>8.224969230000001</v>
          </cell>
          <cell r="J27">
            <v>8.4635325900000016</v>
          </cell>
          <cell r="K27">
            <v>7.9947168400000006</v>
          </cell>
          <cell r="L27">
            <v>7.6262084499999991</v>
          </cell>
          <cell r="M27">
            <v>7.8004631099999999</v>
          </cell>
          <cell r="N27">
            <v>8.0850445399999984</v>
          </cell>
        </row>
        <row r="28">
          <cell r="G28">
            <v>201.73536476000001</v>
          </cell>
          <cell r="H28">
            <v>229.7269776</v>
          </cell>
          <cell r="I28">
            <v>250.45648210000002</v>
          </cell>
          <cell r="J28">
            <v>259.32250041999998</v>
          </cell>
          <cell r="K28">
            <v>258.45978115999992</v>
          </cell>
          <cell r="L28">
            <v>262.56425221000006</v>
          </cell>
          <cell r="M28">
            <v>272.84032944</v>
          </cell>
          <cell r="N28">
            <v>293.34969655999993</v>
          </cell>
        </row>
        <row r="29">
          <cell r="G29">
            <v>0.46027504999999991</v>
          </cell>
          <cell r="H29">
            <v>0.47690089999999996</v>
          </cell>
          <cell r="I29">
            <v>0.68888963000000003</v>
          </cell>
          <cell r="J29">
            <v>0.68888963000000014</v>
          </cell>
          <cell r="K29">
            <v>0.20679689000000001</v>
          </cell>
          <cell r="L29">
            <v>0.91447071999999996</v>
          </cell>
          <cell r="M29">
            <v>1.2181434600000001</v>
          </cell>
          <cell r="N29">
            <v>3.1923720000000003E-2</v>
          </cell>
        </row>
        <row r="30">
          <cell r="G30">
            <v>341.54632349000002</v>
          </cell>
          <cell r="H30">
            <v>350.04027812999999</v>
          </cell>
          <cell r="I30">
            <v>372.91365285000001</v>
          </cell>
          <cell r="J30">
            <v>377.28600284999999</v>
          </cell>
          <cell r="K30">
            <v>376.8809746199999</v>
          </cell>
          <cell r="L30">
            <v>376.73246559000006</v>
          </cell>
          <cell r="M30">
            <v>386.69205645000005</v>
          </cell>
          <cell r="N30">
            <v>384.01952457999994</v>
          </cell>
        </row>
        <row r="32">
          <cell r="G32">
            <v>963.57921980000015</v>
          </cell>
          <cell r="H32">
            <v>958.63541435999991</v>
          </cell>
          <cell r="I32">
            <v>865.58249610000007</v>
          </cell>
          <cell r="J32">
            <v>845.89457930999993</v>
          </cell>
          <cell r="K32">
            <v>961.78905905999977</v>
          </cell>
          <cell r="L32">
            <v>1019.55035868</v>
          </cell>
          <cell r="M32">
            <v>1072.3420317099999</v>
          </cell>
          <cell r="N32">
            <v>1010.13003566</v>
          </cell>
        </row>
        <row r="34">
          <cell r="G34">
            <v>26295.24445676</v>
          </cell>
          <cell r="H34">
            <v>31892.717071850002</v>
          </cell>
          <cell r="I34">
            <v>31337.398152810001</v>
          </cell>
          <cell r="J34">
            <v>32754.708376419996</v>
          </cell>
          <cell r="K34">
            <v>35557.157544210015</v>
          </cell>
          <cell r="L34">
            <v>36557.565555649991</v>
          </cell>
          <cell r="M34">
            <v>37463.598039320008</v>
          </cell>
          <cell r="N34">
            <v>38055.670739500012</v>
          </cell>
        </row>
        <row r="35">
          <cell r="G35">
            <v>23771.896031339998</v>
          </cell>
          <cell r="H35">
            <v>31519.511016640001</v>
          </cell>
          <cell r="I35">
            <v>30993.660633430001</v>
          </cell>
          <cell r="J35">
            <v>32445.977650299996</v>
          </cell>
          <cell r="K35">
            <v>35334.636520360014</v>
          </cell>
          <cell r="L35">
            <v>36554.387257989991</v>
          </cell>
          <cell r="M35">
            <v>37460.605225440006</v>
          </cell>
          <cell r="N35">
            <v>37821.40181326001</v>
          </cell>
        </row>
        <row r="36">
          <cell r="G36">
            <v>2523.3484254200002</v>
          </cell>
          <cell r="H36">
            <v>373.20605521000005</v>
          </cell>
          <cell r="I36">
            <v>343.73751937999998</v>
          </cell>
          <cell r="J36">
            <v>308.73072611999999</v>
          </cell>
          <cell r="K36">
            <v>222.52102385000001</v>
          </cell>
          <cell r="L36">
            <v>3.1782976600000001</v>
          </cell>
          <cell r="M36">
            <v>2.9928138799999999</v>
          </cell>
          <cell r="N36">
            <v>234.26892624000001</v>
          </cell>
        </row>
      </sheetData>
      <sheetData sheetId="14">
        <row r="8">
          <cell r="G8">
            <v>1249.08376426</v>
          </cell>
          <cell r="H8">
            <v>887.41410625000003</v>
          </cell>
          <cell r="I8">
            <v>1073.05433978</v>
          </cell>
          <cell r="J8">
            <v>1109.75681042</v>
          </cell>
          <cell r="K8">
            <v>1052.7994272999999</v>
          </cell>
          <cell r="L8">
            <v>1157.1782192000001</v>
          </cell>
          <cell r="M8">
            <v>1308.0418380799999</v>
          </cell>
          <cell r="N8">
            <v>1055.85715523</v>
          </cell>
        </row>
        <row r="9">
          <cell r="G9">
            <v>17248.454385775</v>
          </cell>
          <cell r="H9">
            <v>16138.906089702999</v>
          </cell>
          <cell r="I9">
            <v>15376.215879049998</v>
          </cell>
          <cell r="J9">
            <v>14564.71862591</v>
          </cell>
          <cell r="K9">
            <v>16787.187124758475</v>
          </cell>
          <cell r="L9">
            <v>15747.702232040001</v>
          </cell>
          <cell r="M9">
            <v>16152.939467155002</v>
          </cell>
          <cell r="N9">
            <v>16855.788248359997</v>
          </cell>
        </row>
        <row r="10">
          <cell r="G10">
            <v>75479.484725693997</v>
          </cell>
          <cell r="H10">
            <v>74759.263027709996</v>
          </cell>
          <cell r="I10">
            <v>75788.898320534005</v>
          </cell>
          <cell r="J10">
            <v>76784.253876716</v>
          </cell>
          <cell r="K10">
            <v>77213.187270827999</v>
          </cell>
          <cell r="L10">
            <v>77120.961658903005</v>
          </cell>
          <cell r="M10">
            <v>76570.830459941004</v>
          </cell>
          <cell r="N10">
            <v>76576.578070489006</v>
          </cell>
        </row>
        <row r="11">
          <cell r="G11">
            <v>21584.3659783</v>
          </cell>
          <cell r="H11">
            <v>21517.719241691</v>
          </cell>
          <cell r="I11">
            <v>21180.798686765898</v>
          </cell>
          <cell r="J11">
            <v>21450.4844396687</v>
          </cell>
          <cell r="K11">
            <v>21690.210771240902</v>
          </cell>
          <cell r="L11">
            <v>22244.719413608</v>
          </cell>
          <cell r="M11">
            <v>21735.415892098001</v>
          </cell>
          <cell r="N11">
            <v>22680.699471995998</v>
          </cell>
        </row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G13">
            <v>4175.2207150100003</v>
          </cell>
          <cell r="H13">
            <v>4442.0327057909999</v>
          </cell>
          <cell r="I13">
            <v>4470.7115742440001</v>
          </cell>
          <cell r="J13">
            <v>4614.1326235500001</v>
          </cell>
          <cell r="K13">
            <v>4740.5007184899996</v>
          </cell>
          <cell r="L13">
            <v>5217.5709402109997</v>
          </cell>
          <cell r="M13">
            <v>5261.4271478459996</v>
          </cell>
          <cell r="N13">
            <v>5393.7738278710003</v>
          </cell>
        </row>
        <row r="14">
          <cell r="G14">
            <v>119736.60956903899</v>
          </cell>
          <cell r="H14">
            <v>117745.33517114499</v>
          </cell>
          <cell r="I14">
            <v>117889.67880037389</v>
          </cell>
          <cell r="J14">
            <v>118523.3463762647</v>
          </cell>
          <cell r="K14">
            <v>121483.88531261738</v>
          </cell>
          <cell r="L14">
            <v>121488.132463962</v>
          </cell>
          <cell r="M14">
            <v>121028.65480512001</v>
          </cell>
          <cell r="N14">
            <v>122562.69677394601</v>
          </cell>
        </row>
        <row r="18">
          <cell r="G18">
            <v>84279.507944764802</v>
          </cell>
          <cell r="H18">
            <v>83401.528434394801</v>
          </cell>
          <cell r="I18">
            <v>82315.831366689803</v>
          </cell>
          <cell r="J18">
            <v>81689.846947012804</v>
          </cell>
          <cell r="K18">
            <v>83464.9650232438</v>
          </cell>
          <cell r="L18">
            <v>84015.743620942798</v>
          </cell>
          <cell r="M18">
            <v>83928.9881432728</v>
          </cell>
          <cell r="N18">
            <v>85003.014184472806</v>
          </cell>
        </row>
        <row r="19">
          <cell r="G19">
            <v>17724.904770509998</v>
          </cell>
          <cell r="H19">
            <v>16974.273133679999</v>
          </cell>
          <cell r="I19">
            <v>17737.21641737</v>
          </cell>
          <cell r="J19">
            <v>18837.396473330002</v>
          </cell>
          <cell r="K19">
            <v>19970.342348689999</v>
          </cell>
          <cell r="L19">
            <v>18533.270680450001</v>
          </cell>
          <cell r="M19">
            <v>18008.499419780001</v>
          </cell>
          <cell r="N19">
            <v>17493.54817324</v>
          </cell>
        </row>
        <row r="20">
          <cell r="G20">
            <v>3419.4556764772401</v>
          </cell>
          <cell r="H20">
            <v>3294.9074939100001</v>
          </cell>
          <cell r="I20">
            <v>3518.6016361305001</v>
          </cell>
          <cell r="J20">
            <v>3526.1124876604999</v>
          </cell>
          <cell r="K20">
            <v>3303.1121284105002</v>
          </cell>
          <cell r="L20">
            <v>3777.7982512304998</v>
          </cell>
          <cell r="M20">
            <v>3618.0997451899998</v>
          </cell>
          <cell r="N20">
            <v>4023.134816321</v>
          </cell>
        </row>
        <row r="21">
          <cell r="G21">
            <v>105423.86839175204</v>
          </cell>
          <cell r="H21">
            <v>103670.70906198479</v>
          </cell>
          <cell r="I21">
            <v>103571.6494201903</v>
          </cell>
          <cell r="J21">
            <v>104053.3559080033</v>
          </cell>
          <cell r="K21">
            <v>106738.4195003443</v>
          </cell>
          <cell r="L21">
            <v>106326.81255262331</v>
          </cell>
          <cell r="M21">
            <v>105555.5873082428</v>
          </cell>
          <cell r="N21">
            <v>106519.6971740338</v>
          </cell>
        </row>
        <row r="25">
          <cell r="G25">
            <v>6000.5640000000003</v>
          </cell>
          <cell r="H25">
            <v>5983.5864159099992</v>
          </cell>
          <cell r="I25">
            <v>6060.1208550199999</v>
          </cell>
          <cell r="J25">
            <v>6057.2410954400002</v>
          </cell>
          <cell r="K25">
            <v>6246.0287726899996</v>
          </cell>
          <cell r="L25">
            <v>6236.0284131500002</v>
          </cell>
          <cell r="M25">
            <v>6126.1483085400005</v>
          </cell>
          <cell r="N25">
            <v>6216.3395837099997</v>
          </cell>
        </row>
        <row r="26">
          <cell r="G26">
            <v>347.81</v>
          </cell>
          <cell r="H26">
            <v>347.81</v>
          </cell>
          <cell r="I26">
            <v>377.72</v>
          </cell>
          <cell r="J26">
            <v>377.61</v>
          </cell>
          <cell r="K26">
            <v>377.54</v>
          </cell>
          <cell r="L26">
            <v>377.54</v>
          </cell>
          <cell r="M26">
            <v>377.95</v>
          </cell>
          <cell r="N26">
            <v>427.02</v>
          </cell>
        </row>
        <row r="27">
          <cell r="G27">
            <v>2440.1681056499997</v>
          </cell>
          <cell r="H27">
            <v>2428.22998508</v>
          </cell>
          <cell r="I27">
            <v>2429.4605679659999</v>
          </cell>
          <cell r="J27">
            <v>2377.9019159900013</v>
          </cell>
          <cell r="K27">
            <v>2344.8837654600002</v>
          </cell>
          <cell r="L27">
            <v>2372.82237682</v>
          </cell>
          <cell r="M27">
            <v>2526.3598135000002</v>
          </cell>
          <cell r="N27">
            <v>2530.2741824500008</v>
          </cell>
        </row>
        <row r="28">
          <cell r="G28">
            <v>164.50878250900001</v>
          </cell>
          <cell r="H28">
            <v>20.54631432</v>
          </cell>
          <cell r="I28">
            <v>-27.856442655999999</v>
          </cell>
          <cell r="J28">
            <v>-29.172437299999999</v>
          </cell>
          <cell r="K28">
            <v>-36.322841490000002</v>
          </cell>
          <cell r="L28">
            <v>99.543702870000004</v>
          </cell>
          <cell r="M28">
            <v>197.33442965899999</v>
          </cell>
          <cell r="N28">
            <v>221.51675839699999</v>
          </cell>
        </row>
        <row r="29">
          <cell r="G29">
            <v>5359.6900890699999</v>
          </cell>
          <cell r="H29">
            <v>5294.4533961699999</v>
          </cell>
          <cell r="I29">
            <v>5478.5843992979999</v>
          </cell>
          <cell r="J29">
            <v>5686.4098960580004</v>
          </cell>
          <cell r="K29">
            <v>5813.3361165269998</v>
          </cell>
          <cell r="L29">
            <v>6075.385418289</v>
          </cell>
          <cell r="M29">
            <v>6245.2749454739997</v>
          </cell>
          <cell r="N29">
            <v>6647.8490746509997</v>
          </cell>
        </row>
        <row r="30">
          <cell r="G30">
            <v>14312.740977228999</v>
          </cell>
          <cell r="H30">
            <v>14074.62611148</v>
          </cell>
          <cell r="I30">
            <v>14318.029379627998</v>
          </cell>
          <cell r="J30">
            <v>14469.990470188</v>
          </cell>
          <cell r="K30">
            <v>14745.465813186998</v>
          </cell>
          <cell r="L30">
            <v>15161.319911129001</v>
          </cell>
          <cell r="M30">
            <v>15473.067497173</v>
          </cell>
          <cell r="N30">
            <v>16042.999599208</v>
          </cell>
        </row>
        <row r="32">
          <cell r="G32">
            <v>119736.60936898104</v>
          </cell>
          <cell r="H32">
            <v>117745.33517346479</v>
          </cell>
          <cell r="I32">
            <v>117889.6787998183</v>
          </cell>
          <cell r="J32">
            <v>118523.3463781913</v>
          </cell>
          <cell r="K32">
            <v>121483.8853135313</v>
          </cell>
          <cell r="L32">
            <v>121488.13246375231</v>
          </cell>
          <cell r="M32">
            <v>121028.6548054158</v>
          </cell>
          <cell r="N32">
            <v>122562.6967732418</v>
          </cell>
        </row>
        <row r="34">
          <cell r="G34">
            <v>156864.99</v>
          </cell>
          <cell r="H34">
            <v>160332</v>
          </cell>
          <cell r="I34">
            <v>165505</v>
          </cell>
          <cell r="J34">
            <v>156571</v>
          </cell>
          <cell r="K34">
            <v>159305</v>
          </cell>
          <cell r="L34">
            <v>154591</v>
          </cell>
          <cell r="M34">
            <v>156877</v>
          </cell>
          <cell r="N34">
            <v>151099</v>
          </cell>
        </row>
        <row r="35">
          <cell r="G35">
            <v>22530</v>
          </cell>
          <cell r="H35">
            <v>29221</v>
          </cell>
          <cell r="I35">
            <v>35663</v>
          </cell>
          <cell r="J35">
            <v>34673</v>
          </cell>
          <cell r="K35">
            <v>36202</v>
          </cell>
          <cell r="L35">
            <v>35864</v>
          </cell>
          <cell r="M35">
            <v>36407</v>
          </cell>
          <cell r="N35">
            <v>33794</v>
          </cell>
        </row>
        <row r="36">
          <cell r="G36">
            <v>134334.99</v>
          </cell>
          <cell r="H36">
            <v>131111</v>
          </cell>
          <cell r="I36">
            <v>129842</v>
          </cell>
          <cell r="J36">
            <v>121898</v>
          </cell>
          <cell r="K36">
            <v>123103</v>
          </cell>
          <cell r="L36">
            <v>118727</v>
          </cell>
          <cell r="M36">
            <v>120470</v>
          </cell>
          <cell r="N36">
            <v>117305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R42"/>
  <sheetViews>
    <sheetView tabSelected="1" zoomScaleNormal="100" zoomScaleSheetLayoutView="90" workbookViewId="0">
      <selection activeCell="K7" sqref="K7"/>
    </sheetView>
  </sheetViews>
  <sheetFormatPr baseColWidth="10" defaultRowHeight="15" x14ac:dyDescent="0.25"/>
  <cols>
    <col min="1" max="1" width="1.5703125" style="1" customWidth="1"/>
    <col min="2" max="2" width="27.7109375" style="1" customWidth="1"/>
    <col min="3" max="9" width="13.42578125" style="1" hidden="1" customWidth="1"/>
    <col min="10" max="15" width="13.42578125" style="1" customWidth="1"/>
    <col min="16" max="16" width="14.85546875" style="1" customWidth="1"/>
    <col min="17" max="16384" width="11.42578125" style="1"/>
  </cols>
  <sheetData>
    <row r="1" spans="2:18" ht="18.75" x14ac:dyDescent="0.2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2:18" ht="18.75" x14ac:dyDescent="0.25">
      <c r="B2" s="38" t="s">
        <v>1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spans="2:18" ht="18.75" x14ac:dyDescent="0.25">
      <c r="B3" s="38" t="s">
        <v>2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</row>
    <row r="4" spans="2:18" ht="18.75" x14ac:dyDescent="0.25">
      <c r="B4" s="38" t="s">
        <v>3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2"/>
    </row>
    <row r="5" spans="2:18" ht="18.75" x14ac:dyDescent="0.25">
      <c r="B5" s="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2:18" ht="51.75" customHeight="1" x14ac:dyDescent="0.25">
      <c r="B6" s="5" t="s">
        <v>4</v>
      </c>
      <c r="C6" s="6" t="s">
        <v>5</v>
      </c>
      <c r="D6" s="6" t="s">
        <v>6</v>
      </c>
      <c r="E6" s="6" t="s">
        <v>7</v>
      </c>
      <c r="F6" s="6" t="s">
        <v>8</v>
      </c>
      <c r="G6" s="6" t="s">
        <v>9</v>
      </c>
      <c r="H6" s="6" t="s">
        <v>10</v>
      </c>
      <c r="I6" s="6" t="s">
        <v>11</v>
      </c>
      <c r="J6" s="6" t="s">
        <v>12</v>
      </c>
      <c r="K6" s="6" t="s">
        <v>13</v>
      </c>
      <c r="L6" s="6" t="s">
        <v>14</v>
      </c>
      <c r="M6" s="6" t="s">
        <v>15</v>
      </c>
      <c r="N6" s="6" t="s">
        <v>16</v>
      </c>
      <c r="O6" s="7" t="s">
        <v>17</v>
      </c>
      <c r="P6" s="8" t="s">
        <v>18</v>
      </c>
    </row>
    <row r="7" spans="2:18" x14ac:dyDescent="0.25"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1"/>
      <c r="P7" s="11"/>
    </row>
    <row r="8" spans="2:18" x14ac:dyDescent="0.2">
      <c r="B8" s="12" t="s">
        <v>19</v>
      </c>
      <c r="C8" s="13">
        <v>1300.2</v>
      </c>
      <c r="D8" s="13">
        <v>1090.4064395</v>
      </c>
      <c r="E8" s="13">
        <v>954.10009930000001</v>
      </c>
      <c r="F8" s="13">
        <v>1130.8057544199999</v>
      </c>
      <c r="G8" s="13">
        <f>+'[1]Banco BS'!G8+'[1]Seguros BS'!G8+'[1]Valores BS'!G8</f>
        <v>1352.22279918</v>
      </c>
      <c r="H8" s="13">
        <f>+'[1]Banco BS'!H8+'[1]Seguros BS'!H8+'[1]Valores BS'!H8</f>
        <v>979.40603716999999</v>
      </c>
      <c r="I8" s="13">
        <f>+'[1]Banco BS'!I8+'[1]Seguros BS'!I8+'[1]Valores BS'!I8</f>
        <v>1195.38472039</v>
      </c>
      <c r="J8" s="13">
        <f>+'[1]Banco BS'!J8+'[1]Seguros BS'!J8+'[1]Valores BS'!J8</f>
        <v>1181.6917206799999</v>
      </c>
      <c r="K8" s="13">
        <f>+'[1]Banco BS'!K8+'[1]Seguros BS'!K8+'[1]Valores BS'!K8</f>
        <v>1128.5141801099999</v>
      </c>
      <c r="L8" s="13">
        <f>+'[1]Banco BS'!L8+'[1]Seguros BS'!L8+'[1]Valores BS'!L8</f>
        <v>1233.1936387000001</v>
      </c>
      <c r="M8" s="13">
        <f>+'[1]Banco BS'!M8+'[1]Seguros BS'!M8+'[1]Valores BS'!M8</f>
        <v>1380.2901419299999</v>
      </c>
      <c r="N8" s="13">
        <f>+'[1]Banco BS'!N8+'[1]Seguros BS'!N8+'[1]Valores BS'!N8</f>
        <v>1155.57129448</v>
      </c>
      <c r="O8" s="13">
        <f>+N8-J8</f>
        <v>-26.120426199999883</v>
      </c>
      <c r="P8" s="14">
        <f>+N8/J8-1</f>
        <v>-2.210426437190316E-2</v>
      </c>
      <c r="Q8" s="15"/>
      <c r="R8" s="16"/>
    </row>
    <row r="9" spans="2:18" x14ac:dyDescent="0.2">
      <c r="B9" s="12" t="s">
        <v>20</v>
      </c>
      <c r="C9" s="13">
        <v>23702.9</v>
      </c>
      <c r="D9" s="13">
        <v>20537.41192287</v>
      </c>
      <c r="E9" s="13">
        <v>19937.308449230004</v>
      </c>
      <c r="F9" s="13">
        <v>18769.979530552002</v>
      </c>
      <c r="G9" s="13">
        <f>+'[1]Banco BS'!G9+'[1]Seguros BS'!G9+'[1]Valores BS'!G9</f>
        <v>18215.636356904997</v>
      </c>
      <c r="H9" s="13">
        <f>+'[1]Banco BS'!H9+'[1]Seguros BS'!H9+'[1]Valores BS'!H9</f>
        <v>17125.203263392999</v>
      </c>
      <c r="I9" s="13">
        <f>+'[1]Banco BS'!I9+'[1]Seguros BS'!I9+'[1]Valores BS'!I9</f>
        <v>16300.971589749997</v>
      </c>
      <c r="J9" s="13">
        <f>+'[1]Banco BS'!J9+'[1]Seguros BS'!J9+'[1]Valores BS'!J9</f>
        <v>15541.447519879999</v>
      </c>
      <c r="K9" s="13">
        <f>+'[1]Banco BS'!K9+'[1]Seguros BS'!K9+'[1]Valores BS'!K9</f>
        <v>17805.820050248472</v>
      </c>
      <c r="L9" s="13">
        <f>+'[1]Banco BS'!L9+'[1]Seguros BS'!L9+'[1]Valores BS'!L9</f>
        <v>16784.417058400002</v>
      </c>
      <c r="M9" s="13">
        <f>+'[1]Banco BS'!M9+'[1]Seguros BS'!M9+'[1]Valores BS'!M9</f>
        <v>17173.384803274999</v>
      </c>
      <c r="N9" s="13">
        <f>+'[1]Banco BS'!N9+'[1]Seguros BS'!N9+'[1]Valores BS'!N9</f>
        <v>17904.720653519998</v>
      </c>
      <c r="O9" s="13">
        <f>+N9-J9</f>
        <v>2363.2731336399993</v>
      </c>
      <c r="P9" s="14">
        <f t="shared" ref="P9:P13" si="0">+N9/J9-1</f>
        <v>0.15206261389854414</v>
      </c>
    </row>
    <row r="10" spans="2:18" x14ac:dyDescent="0.2">
      <c r="B10" s="12" t="s">
        <v>21</v>
      </c>
      <c r="C10" s="13">
        <v>74893</v>
      </c>
      <c r="D10" s="13">
        <v>74501</v>
      </c>
      <c r="E10" s="13">
        <v>74239.289999999994</v>
      </c>
      <c r="F10" s="13">
        <v>74863.776397135996</v>
      </c>
      <c r="G10" s="13">
        <f>+'[1]Banco BS'!G10+'[1]Seguros BS'!G10+'[1]Valores BS'!G10</f>
        <v>75479.484725693997</v>
      </c>
      <c r="H10" s="13">
        <f>+'[1]Banco BS'!H10+'[1]Seguros BS'!H10+'[1]Valores BS'!H10</f>
        <v>74759.263027709996</v>
      </c>
      <c r="I10" s="13">
        <f>+'[1]Banco BS'!I10+'[1]Seguros BS'!I10+'[1]Valores BS'!I10</f>
        <v>75788.898320534005</v>
      </c>
      <c r="J10" s="13">
        <f>+'[1]Banco BS'!J10+'[1]Seguros BS'!J10+'[1]Valores BS'!J10</f>
        <v>76784.253876716</v>
      </c>
      <c r="K10" s="13">
        <f>+'[1]Banco BS'!K10+'[1]Seguros BS'!K10+'[1]Valores BS'!K10</f>
        <v>77213.187270827999</v>
      </c>
      <c r="L10" s="13">
        <f>+'[1]Banco BS'!L10+'[1]Seguros BS'!L10+'[1]Valores BS'!L10</f>
        <v>77120.961658903005</v>
      </c>
      <c r="M10" s="13">
        <f>+'[1]Banco BS'!M10+'[1]Seguros BS'!M10+'[1]Valores BS'!M10</f>
        <v>76570.830459941004</v>
      </c>
      <c r="N10" s="13">
        <f>+'[1]Banco BS'!N10+'[1]Seguros BS'!N10+'[1]Valores BS'!N10</f>
        <v>76576.578070489006</v>
      </c>
      <c r="O10" s="13">
        <f t="shared" ref="O10:O14" si="1">+N10-J10</f>
        <v>-207.67580622699461</v>
      </c>
      <c r="P10" s="14">
        <f t="shared" si="0"/>
        <v>-2.7046665916743429E-3</v>
      </c>
    </row>
    <row r="11" spans="2:18" x14ac:dyDescent="0.2">
      <c r="B11" s="12" t="s">
        <v>22</v>
      </c>
      <c r="C11" s="13">
        <v>20899.217000000001</v>
      </c>
      <c r="D11" s="13">
        <v>22186.078593400001</v>
      </c>
      <c r="E11" s="13">
        <v>22469.351408759998</v>
      </c>
      <c r="F11" s="13">
        <v>23395.217073763597</v>
      </c>
      <c r="G11" s="13">
        <f>+'[1]Banco BS'!G11+'[1]Seguros BS'!G11+'[1]Valores BS'!G11</f>
        <v>23261.711108449999</v>
      </c>
      <c r="H11" s="13">
        <f>+'[1]Banco BS'!H11+'[1]Seguros BS'!H11+'[1]Valores BS'!H11</f>
        <v>23226.643559011001</v>
      </c>
      <c r="I11" s="13">
        <f>+'[1]Banco BS'!I11+'[1]Seguros BS'!I11+'[1]Valores BS'!I11</f>
        <v>22714.223993535899</v>
      </c>
      <c r="J11" s="13">
        <f>+'[1]Banco BS'!J11+'[1]Seguros BS'!J11+'[1]Valores BS'!J11</f>
        <v>23012.243358128697</v>
      </c>
      <c r="K11" s="13">
        <f>+'[1]Banco BS'!K11+'[1]Seguros BS'!K11+'[1]Valores BS'!K11</f>
        <v>23236.697319420899</v>
      </c>
      <c r="L11" s="13">
        <f>+'[1]Banco BS'!L11+'[1]Seguros BS'!L11+'[1]Valores BS'!L11</f>
        <v>23887.159313688</v>
      </c>
      <c r="M11" s="13">
        <f>+'[1]Banco BS'!M11+'[1]Seguros BS'!M11+'[1]Valores BS'!M11</f>
        <v>23453.561880278001</v>
      </c>
      <c r="N11" s="13">
        <f>+'[1]Banco BS'!N11+'[1]Seguros BS'!N11+'[1]Valores BS'!N11</f>
        <v>24293.911954766001</v>
      </c>
      <c r="O11" s="13">
        <f>+N11-J11</f>
        <v>1281.6685966373043</v>
      </c>
      <c r="P11" s="14">
        <f t="shared" si="0"/>
        <v>5.5695073995668309E-2</v>
      </c>
    </row>
    <row r="12" spans="2:18" x14ac:dyDescent="0.2">
      <c r="B12" s="12" t="s">
        <v>23</v>
      </c>
      <c r="C12" s="13">
        <v>0</v>
      </c>
      <c r="D12" s="13">
        <v>0</v>
      </c>
      <c r="E12" s="13">
        <v>0</v>
      </c>
      <c r="F12" s="13">
        <v>0</v>
      </c>
      <c r="G12" s="13">
        <f>+'[1]Banco BS'!G12+'[1]Seguros BS'!G12+'[1]Valores BS'!G12</f>
        <v>0</v>
      </c>
      <c r="H12" s="13">
        <f>+'[1]Banco BS'!H12+'[1]Seguros BS'!H12+'[1]Valores BS'!H12</f>
        <v>0</v>
      </c>
      <c r="I12" s="13">
        <f>+'[1]Banco BS'!I12+'[1]Seguros BS'!I12+'[1]Valores BS'!I12</f>
        <v>0</v>
      </c>
      <c r="J12" s="13">
        <f>+'[1]Banco BS'!J12+'[1]Seguros BS'!J12+'[1]Valores BS'!J12</f>
        <v>0</v>
      </c>
      <c r="K12" s="13">
        <f>+'[1]Banco BS'!K12+'[1]Seguros BS'!K12+'[1]Valores BS'!K12</f>
        <v>0</v>
      </c>
      <c r="L12" s="13">
        <f>+'[1]Banco BS'!L12+'[1]Seguros BS'!L12+'[1]Valores BS'!L12</f>
        <v>0</v>
      </c>
      <c r="M12" s="13">
        <f>+'[1]Banco BS'!M12+'[1]Seguros BS'!M12+'[1]Valores BS'!M12</f>
        <v>0</v>
      </c>
      <c r="N12" s="13">
        <f>+'[1]Banco BS'!N12+'[1]Seguros BS'!N12+'[1]Valores BS'!N12</f>
        <v>0</v>
      </c>
      <c r="O12" s="13">
        <f t="shared" si="1"/>
        <v>0</v>
      </c>
      <c r="P12" s="17">
        <f>IFERROR((N12/J12-1),0)</f>
        <v>0</v>
      </c>
    </row>
    <row r="13" spans="2:18" x14ac:dyDescent="0.2">
      <c r="B13" s="12" t="s">
        <v>24</v>
      </c>
      <c r="C13" s="18">
        <v>4815</v>
      </c>
      <c r="D13" s="18">
        <v>5284.1643438000001</v>
      </c>
      <c r="E13" s="13">
        <v>5340.1464918299998</v>
      </c>
      <c r="F13" s="13">
        <v>5577.6043906609993</v>
      </c>
      <c r="G13" s="13">
        <f>+'[1]Banco BS'!G13+'[1]Seguros BS'!G13+'[1]Valores BS'!G13</f>
        <v>5545.8430210200004</v>
      </c>
      <c r="H13" s="13">
        <f>+'[1]Banco BS'!H13+'[1]Seguros BS'!H13+'[1]Valores BS'!H13</f>
        <v>5816.0421663510006</v>
      </c>
      <c r="I13" s="13">
        <f>+'[1]Banco BS'!I13+'[1]Seguros BS'!I13+'[1]Valores BS'!I13</f>
        <v>5879.1524911039996</v>
      </c>
      <c r="J13" s="13">
        <f>+'[1]Banco BS'!J13+'[1]Seguros BS'!J13+'[1]Valores BS'!J13</f>
        <v>6017.6798809700003</v>
      </c>
      <c r="K13" s="13">
        <f>+'[1]Banco BS'!K13+'[1]Seguros BS'!K13+'[1]Valores BS'!K13</f>
        <v>6257.346642399998</v>
      </c>
      <c r="L13" s="13">
        <f>+'[1]Banco BS'!L13+'[1]Seguros BS'!L13+'[1]Valores BS'!L13</f>
        <v>6760.3709115109996</v>
      </c>
      <c r="M13" s="13">
        <f>+'[1]Banco BS'!M13+'[1]Seguros BS'!M13+'[1]Valores BS'!M13</f>
        <v>6813.7010812159997</v>
      </c>
      <c r="N13" s="13">
        <f>+'[1]Banco BS'!N13+'[1]Seguros BS'!N13+'[1]Valores BS'!N13</f>
        <v>6863.9864314810002</v>
      </c>
      <c r="O13" s="13">
        <f>+N13-J13</f>
        <v>846.30655051099984</v>
      </c>
      <c r="P13" s="14">
        <f t="shared" si="0"/>
        <v>0.14063668510970739</v>
      </c>
    </row>
    <row r="14" spans="2:18" s="22" customFormat="1" ht="15.75" thickBot="1" x14ac:dyDescent="0.3">
      <c r="B14" s="19" t="s">
        <v>25</v>
      </c>
      <c r="C14" s="20">
        <v>125610.09999999999</v>
      </c>
      <c r="D14" s="20">
        <v>123599.06129957001</v>
      </c>
      <c r="E14" s="20">
        <v>122939.92275975</v>
      </c>
      <c r="F14" s="20">
        <v>123737.38314653259</v>
      </c>
      <c r="G14" s="20">
        <f>+'[1]Banco BS'!G14+'[1]Seguros BS'!G14+'[1]Valores BS'!G14</f>
        <v>123854.898011249</v>
      </c>
      <c r="H14" s="20">
        <f>+'[1]Banco BS'!H14+'[1]Seguros BS'!H14+'[1]Valores BS'!H14</f>
        <v>121906.558053635</v>
      </c>
      <c r="I14" s="20">
        <f>+'[1]Banco BS'!I14+'[1]Seguros BS'!I14+'[1]Valores BS'!I14</f>
        <v>121878.6311153139</v>
      </c>
      <c r="J14" s="20">
        <f>+'[1]Banco BS'!J14+'[1]Seguros BS'!J14+'[1]Valores BS'!J14</f>
        <v>122537.31635637471</v>
      </c>
      <c r="K14" s="20">
        <f>+'[1]Banco BS'!K14+'[1]Seguros BS'!K14+'[1]Valores BS'!K14</f>
        <v>125641.56546300738</v>
      </c>
      <c r="L14" s="20">
        <f>+'[1]Banco BS'!L14+'[1]Seguros BS'!L14+'[1]Valores BS'!L14</f>
        <v>125786.10258120201</v>
      </c>
      <c r="M14" s="20">
        <f>+'[1]Banco BS'!M14+'[1]Seguros BS'!M14+'[1]Valores BS'!M14</f>
        <v>125391.76836664</v>
      </c>
      <c r="N14" s="20">
        <f>+'[1]Banco BS'!N14+'[1]Seguros BS'!N14+'[1]Valores BS'!N14</f>
        <v>126794.76840473601</v>
      </c>
      <c r="O14" s="20">
        <f t="shared" si="1"/>
        <v>4257.4520483613014</v>
      </c>
      <c r="P14" s="21">
        <f>+N14/J14-1</f>
        <v>3.4744126727725755E-2</v>
      </c>
    </row>
    <row r="15" spans="2:18" ht="15.75" thickTop="1" x14ac:dyDescent="0.25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23"/>
      <c r="P15" s="23"/>
    </row>
    <row r="16" spans="2:18" x14ac:dyDescent="0.25">
      <c r="B16" s="5" t="s">
        <v>26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</row>
    <row r="17" spans="2:16" x14ac:dyDescent="0.25">
      <c r="B17" s="12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23"/>
      <c r="P17" s="23"/>
    </row>
    <row r="18" spans="2:16" x14ac:dyDescent="0.2">
      <c r="B18" s="12" t="s">
        <v>27</v>
      </c>
      <c r="C18" s="13">
        <v>85999</v>
      </c>
      <c r="D18" s="13">
        <v>85456.902131330004</v>
      </c>
      <c r="E18" s="13">
        <v>84856.019677969991</v>
      </c>
      <c r="F18" s="13">
        <v>84288.51487964479</v>
      </c>
      <c r="G18" s="13">
        <f>+'[1]Banco BS'!G18+'[1]Seguros BS'!G18+'[1]Valores BS'!G18</f>
        <v>84830.015471974795</v>
      </c>
      <c r="H18" s="13">
        <f>+'[1]Banco BS'!H18+'[1]Seguros BS'!H18+'[1]Valores BS'!H18</f>
        <v>83925.775581884795</v>
      </c>
      <c r="I18" s="13">
        <f>+'[1]Banco BS'!I18+'[1]Seguros BS'!I18+'[1]Valores BS'!I18</f>
        <v>82690.308027749808</v>
      </c>
      <c r="J18" s="13">
        <f>+'[1]Banco BS'!J18+'[1]Seguros BS'!J18+'[1]Valores BS'!J18</f>
        <v>82078.064084252808</v>
      </c>
      <c r="K18" s="13">
        <f>+'[1]Banco BS'!K18+'[1]Seguros BS'!K18+'[1]Valores BS'!K18</f>
        <v>83923.947083133797</v>
      </c>
      <c r="L18" s="13">
        <f>+'[1]Banco BS'!L18+'[1]Seguros BS'!L18+'[1]Valores BS'!L18</f>
        <v>84543.514332142804</v>
      </c>
      <c r="M18" s="13">
        <f>+'[1]Banco BS'!M18+'[1]Seguros BS'!M18+'[1]Valores BS'!M18</f>
        <v>84467.085073552793</v>
      </c>
      <c r="N18" s="13">
        <f>+'[1]Banco BS'!N18+'[1]Seguros BS'!N18+'[1]Valores BS'!N18</f>
        <v>85460.995486292799</v>
      </c>
      <c r="O18" s="13">
        <f t="shared" ref="O18:O21" si="2">+N18-J18</f>
        <v>3382.9314020399906</v>
      </c>
      <c r="P18" s="14">
        <f>+N18/J18-1</f>
        <v>4.1216023303954019E-2</v>
      </c>
    </row>
    <row r="19" spans="2:16" x14ac:dyDescent="0.2">
      <c r="B19" s="12" t="s">
        <v>28</v>
      </c>
      <c r="C19" s="13">
        <v>19476</v>
      </c>
      <c r="D19" s="13">
        <v>17923.498922679999</v>
      </c>
      <c r="E19" s="13">
        <v>17226.479507029999</v>
      </c>
      <c r="F19" s="13">
        <v>18421.43414478</v>
      </c>
      <c r="G19" s="13">
        <f>+'[1]Banco BS'!G19+'[1]Seguros BS'!G19+'[1]Valores BS'!G19</f>
        <v>18279.000276669998</v>
      </c>
      <c r="H19" s="13">
        <f>+'[1]Banco BS'!H19+'[1]Seguros BS'!H19+'[1]Valores BS'!H19</f>
        <v>17514.12751187</v>
      </c>
      <c r="I19" s="13">
        <f>+'[1]Banco BS'!I19+'[1]Seguros BS'!I19+'[1]Valores BS'!I19</f>
        <v>18292.260466660002</v>
      </c>
      <c r="J19" s="13">
        <f>+'[1]Banco BS'!J19+'[1]Seguros BS'!J19+'[1]Valores BS'!J19</f>
        <v>19436.533416430004</v>
      </c>
      <c r="K19" s="13">
        <f>+'[1]Banco BS'!K19+'[1]Seguros BS'!K19+'[1]Valores BS'!K19</f>
        <v>20674.852036379998</v>
      </c>
      <c r="L19" s="13">
        <f>+'[1]Banco BS'!L19+'[1]Seguros BS'!L19+'[1]Valores BS'!L19</f>
        <v>19232.012769310004</v>
      </c>
      <c r="M19" s="13">
        <f>+'[1]Banco BS'!M19+'[1]Seguros BS'!M19+'[1]Valores BS'!M19</f>
        <v>18705.572221779999</v>
      </c>
      <c r="N19" s="13">
        <f>+'[1]Banco BS'!N19+'[1]Seguros BS'!N19+'[1]Valores BS'!N19</f>
        <v>18215.25369302</v>
      </c>
      <c r="O19" s="13">
        <f t="shared" si="2"/>
        <v>-1221.2797234100035</v>
      </c>
      <c r="P19" s="14">
        <f>+N19/J19-1</f>
        <v>-6.2834235778775116E-2</v>
      </c>
    </row>
    <row r="20" spans="2:16" x14ac:dyDescent="0.2">
      <c r="B20" s="12" t="s">
        <v>29</v>
      </c>
      <c r="C20" s="18">
        <v>4240</v>
      </c>
      <c r="D20" s="18">
        <v>4964.5998845800004</v>
      </c>
      <c r="E20" s="13">
        <v>4941.8860000000004</v>
      </c>
      <c r="F20" s="13">
        <v>4741.9916934167004</v>
      </c>
      <c r="G20" s="13">
        <f>+'[1]Banco BS'!G20+'[1]Seguros BS'!G20+'[1]Valores BS'!G20</f>
        <v>4769.1613393672405</v>
      </c>
      <c r="H20" s="13">
        <f>+'[1]Banco BS'!H20+'[1]Seguros BS'!H20+'[1]Valores BS'!H20</f>
        <v>4716.3711250300003</v>
      </c>
      <c r="I20" s="13">
        <f>+'[1]Banco BS'!I20+'[1]Seguros BS'!I20+'[1]Valores BS'!I20</f>
        <v>4963.2275474905</v>
      </c>
      <c r="J20" s="13">
        <f>+'[1]Banco BS'!J20+'[1]Seguros BS'!J20+'[1]Valores BS'!J20</f>
        <v>4933.3447277305004</v>
      </c>
      <c r="K20" s="13">
        <f>+'[1]Banco BS'!K20+'[1]Seguros BS'!K20+'[1]Valores BS'!K20</f>
        <v>4752.6862251205002</v>
      </c>
      <c r="L20" s="13">
        <f>+'[1]Banco BS'!L20+'[1]Seguros BS'!L20+'[1]Valores BS'!L20</f>
        <v>5261.9037041104993</v>
      </c>
      <c r="M20" s="13">
        <f>+'[1]Banco BS'!M20+'[1]Seguros BS'!M20+'[1]Valores BS'!M20</f>
        <v>5099.6246183100002</v>
      </c>
      <c r="N20" s="13">
        <f>+'[1]Banco BS'!N20+'[1]Seguros BS'!N20+'[1]Valores BS'!N20</f>
        <v>5439.5945600109999</v>
      </c>
      <c r="O20" s="13">
        <f t="shared" si="2"/>
        <v>506.2498322804995</v>
      </c>
      <c r="P20" s="14">
        <f>+N20/J20-1</f>
        <v>0.10261797223187186</v>
      </c>
    </row>
    <row r="21" spans="2:16" s="22" customFormat="1" ht="15.75" thickBot="1" x14ac:dyDescent="0.3">
      <c r="B21" s="19" t="s">
        <v>30</v>
      </c>
      <c r="C21" s="20">
        <v>109715</v>
      </c>
      <c r="D21" s="20">
        <v>108345.00093859</v>
      </c>
      <c r="E21" s="20">
        <v>107024.38518499999</v>
      </c>
      <c r="F21" s="20">
        <v>107451.94071784151</v>
      </c>
      <c r="G21" s="20">
        <f>+'[1]Banco BS'!G21+'[1]Seguros BS'!G21+'[1]Valores BS'!G21</f>
        <v>107878.17708801205</v>
      </c>
      <c r="H21" s="20">
        <f>+'[1]Banco BS'!H21+'[1]Seguros BS'!H21+'[1]Valores BS'!H21</f>
        <v>106156.27421878479</v>
      </c>
      <c r="I21" s="20">
        <f>+'[1]Banco BS'!I21+'[1]Seguros BS'!I21+'[1]Valores BS'!I21</f>
        <v>105945.79604190029</v>
      </c>
      <c r="J21" s="20">
        <f>+'[1]Banco BS'!J21+'[1]Seguros BS'!J21+'[1]Valores BS'!J21</f>
        <v>106447.9422284133</v>
      </c>
      <c r="K21" s="20">
        <f>+'[1]Banco BS'!K21+'[1]Seguros BS'!K21+'[1]Valores BS'!K21</f>
        <v>109351.4853446343</v>
      </c>
      <c r="L21" s="20">
        <f>+'[1]Banco BS'!L21+'[1]Seguros BS'!L21+'[1]Valores BS'!L21</f>
        <v>109037.4308055633</v>
      </c>
      <c r="M21" s="20">
        <f>+'[1]Banco BS'!M21+'[1]Seguros BS'!M21+'[1]Valores BS'!M21</f>
        <v>108272.2819136428</v>
      </c>
      <c r="N21" s="20">
        <f>+'[1]Banco BS'!N21+'[1]Seguros BS'!N21+'[1]Valores BS'!N21</f>
        <v>109115.8437393238</v>
      </c>
      <c r="O21" s="20">
        <f t="shared" si="2"/>
        <v>2667.9015109104948</v>
      </c>
      <c r="P21" s="21">
        <f>+N21/J21-1</f>
        <v>2.5062969326224982E-2</v>
      </c>
    </row>
    <row r="22" spans="2:16" ht="15.75" thickTop="1" x14ac:dyDescent="0.25">
      <c r="B22" s="12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23"/>
      <c r="P22" s="25"/>
    </row>
    <row r="23" spans="2:16" x14ac:dyDescent="0.25">
      <c r="B23" s="5" t="s">
        <v>31</v>
      </c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</row>
    <row r="24" spans="2:16" x14ac:dyDescent="0.25">
      <c r="B24" s="12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23"/>
      <c r="P24" s="25"/>
    </row>
    <row r="25" spans="2:16" x14ac:dyDescent="0.2">
      <c r="B25" s="26" t="s">
        <v>32</v>
      </c>
      <c r="C25" s="13">
        <v>6959</v>
      </c>
      <c r="D25" s="13">
        <v>7059.5255801200001</v>
      </c>
      <c r="E25" s="13">
        <v>6790.7223093399998</v>
      </c>
      <c r="F25" s="13">
        <v>6821.9726179200006</v>
      </c>
      <c r="G25" s="13">
        <f>+'[1]Banco BS'!G25+'[1]Seguros BS'!G25+'[1]Valores BS'!G25</f>
        <v>6536.3299739400009</v>
      </c>
      <c r="H25" s="13">
        <f>+'[1]Banco BS'!H25+'[1]Seguros BS'!H25+'[1]Valores BS'!H25</f>
        <v>6515.0795859799991</v>
      </c>
      <c r="I25" s="13">
        <f>+'[1]Banco BS'!I25+'[1]Seguros BS'!I25+'[1]Valores BS'!I25</f>
        <v>6589.2385824600005</v>
      </c>
      <c r="J25" s="13">
        <f>+'[1]Banco BS'!J25+'[1]Seguros BS'!J25+'[1]Valores BS'!J25</f>
        <v>6565.3425503000008</v>
      </c>
      <c r="K25" s="13">
        <f>+'[1]Banco BS'!K25+'[1]Seguros BS'!K25+'[1]Valores BS'!K25</f>
        <v>6664.8499786099992</v>
      </c>
      <c r="L25" s="13">
        <f>+'[1]Banco BS'!L25+'[1]Seguros BS'!L25+'[1]Valores BS'!L25</f>
        <v>6648.776027150001</v>
      </c>
      <c r="M25" s="13">
        <f>+'[1]Banco BS'!M25+'[1]Seguros BS'!M25+'[1]Valores BS'!M25</f>
        <v>6551.0886407000007</v>
      </c>
      <c r="N25" s="13">
        <f>+'[1]Banco BS'!N25+'[1]Seguros BS'!N25+'[1]Valores BS'!N25</f>
        <v>6598.6647388900001</v>
      </c>
      <c r="O25" s="13">
        <f>+N25-J25</f>
        <v>33.322188589999314</v>
      </c>
      <c r="P25" s="14">
        <f t="shared" ref="P25:P30" si="3">+N25/J25-1</f>
        <v>5.0754683909792764E-3</v>
      </c>
    </row>
    <row r="26" spans="2:16" x14ac:dyDescent="0.2">
      <c r="B26" s="26" t="s">
        <v>33</v>
      </c>
      <c r="C26" s="13">
        <v>143</v>
      </c>
      <c r="D26" s="13">
        <v>149.21106936000001</v>
      </c>
      <c r="E26" s="13">
        <v>360.27345799</v>
      </c>
      <c r="F26" s="13">
        <v>356.33426735</v>
      </c>
      <c r="G26" s="13">
        <f>+'[1]Banco BS'!G26+'[1]Seguros BS'!G26+'[1]Valores BS'!G26</f>
        <v>354.87749074999999</v>
      </c>
      <c r="H26" s="13">
        <f>+'[1]Banco BS'!H26+'[1]Seguros BS'!H26+'[1]Valores BS'!H26</f>
        <v>354.63716968</v>
      </c>
      <c r="I26" s="13">
        <f>+'[1]Banco BS'!I26+'[1]Seguros BS'!I26+'[1]Valores BS'!I26</f>
        <v>384.20044006000001</v>
      </c>
      <c r="J26" s="13">
        <f>+'[1]Banco BS'!J26+'[1]Seguros BS'!J26+'[1]Valores BS'!J26</f>
        <v>384.24764973999999</v>
      </c>
      <c r="K26" s="13">
        <f>+'[1]Banco BS'!K26+'[1]Seguros BS'!K26+'[1]Valores BS'!K26</f>
        <v>385.01093660000004</v>
      </c>
      <c r="L26" s="13">
        <f>+'[1]Banco BS'!L26+'[1]Seguros BS'!L26+'[1]Valores BS'!L26</f>
        <v>384.513283</v>
      </c>
      <c r="M26" s="13">
        <f>+'[1]Banco BS'!M26+'[1]Seguros BS'!M26+'[1]Valores BS'!M26</f>
        <v>385.00561999999996</v>
      </c>
      <c r="N26" s="13">
        <f>+'[1]Banco BS'!N26+'[1]Seguros BS'!N26+'[1]Valores BS'!N26</f>
        <v>434.22561999999999</v>
      </c>
      <c r="O26" s="13">
        <f t="shared" ref="O26:O30" si="4">+N26-J26</f>
        <v>49.977970260000006</v>
      </c>
      <c r="P26" s="14">
        <f t="shared" si="3"/>
        <v>0.13006708120093236</v>
      </c>
    </row>
    <row r="27" spans="2:16" x14ac:dyDescent="0.2">
      <c r="B27" s="26" t="s">
        <v>34</v>
      </c>
      <c r="C27" s="13">
        <v>2319</v>
      </c>
      <c r="D27" s="13">
        <v>2280.2605040499998</v>
      </c>
      <c r="E27" s="13">
        <v>2571.6298539600002</v>
      </c>
      <c r="F27" s="13">
        <v>2492.3507535899998</v>
      </c>
      <c r="G27" s="13">
        <f>+'[1]Banco BS'!G27+'[1]Seguros BS'!G27+'[1]Valores BS'!G27</f>
        <v>2462.0284147999996</v>
      </c>
      <c r="H27" s="13">
        <f>+'[1]Banco BS'!H27+'[1]Seguros BS'!H27+'[1]Valores BS'!H27</f>
        <v>2435.72972402</v>
      </c>
      <c r="I27" s="13">
        <f>+'[1]Banco BS'!I27+'[1]Seguros BS'!I27+'[1]Valores BS'!I27</f>
        <v>2437.685537196</v>
      </c>
      <c r="J27" s="13">
        <f>+'[1]Banco BS'!J27+'[1]Seguros BS'!J27+'[1]Valores BS'!J27</f>
        <v>2386.3654485800012</v>
      </c>
      <c r="K27" s="13">
        <f>+'[1]Banco BS'!K27+'[1]Seguros BS'!K27+'[1]Valores BS'!K27</f>
        <v>2352.8784823000001</v>
      </c>
      <c r="L27" s="13">
        <f>+'[1]Banco BS'!L27+'[1]Seguros BS'!L27+'[1]Valores BS'!L27</f>
        <v>2380.44858527</v>
      </c>
      <c r="M27" s="13">
        <f>+'[1]Banco BS'!M27+'[1]Seguros BS'!M27+'[1]Valores BS'!M27</f>
        <v>2534.16027661</v>
      </c>
      <c r="N27" s="13">
        <f>+'[1]Banco BS'!N27+'[1]Seguros BS'!N27+'[1]Valores BS'!N27</f>
        <v>2538.3592269900009</v>
      </c>
      <c r="O27" s="13">
        <f t="shared" si="4"/>
        <v>151.99377840999978</v>
      </c>
      <c r="P27" s="14">
        <f t="shared" si="3"/>
        <v>6.3692582584299107E-2</v>
      </c>
    </row>
    <row r="28" spans="2:16" x14ac:dyDescent="0.2">
      <c r="B28" s="26" t="s">
        <v>35</v>
      </c>
      <c r="C28" s="13">
        <v>63</v>
      </c>
      <c r="D28" s="13">
        <v>130</v>
      </c>
      <c r="E28" s="13">
        <v>390.84127088000002</v>
      </c>
      <c r="F28" s="13">
        <v>402.85024039500001</v>
      </c>
      <c r="G28" s="13">
        <f>+'[1]Banco BS'!G28+'[1]Seguros BS'!G28+'[1]Valores BS'!G28</f>
        <v>366.244147269</v>
      </c>
      <c r="H28" s="13">
        <f>+'[1]Banco BS'!H28+'[1]Seguros BS'!H28+'[1]Valores BS'!H28</f>
        <v>250.27329191999999</v>
      </c>
      <c r="I28" s="13">
        <f>+'[1]Banco BS'!I28+'[1]Seguros BS'!I28+'[1]Valores BS'!I28</f>
        <v>222.600039444</v>
      </c>
      <c r="J28" s="13">
        <f>+'[1]Banco BS'!J28+'[1]Seguros BS'!J28+'[1]Valores BS'!J28</f>
        <v>230.15006311999997</v>
      </c>
      <c r="K28" s="13">
        <f>+'[1]Banco BS'!K28+'[1]Seguros BS'!K28+'[1]Valores BS'!K28</f>
        <v>222.13693966999992</v>
      </c>
      <c r="L28" s="13">
        <f>+'[1]Banco BS'!L28+'[1]Seguros BS'!L28+'[1]Valores BS'!L28</f>
        <v>362.10795508000007</v>
      </c>
      <c r="M28" s="13">
        <f>+'[1]Banco BS'!M28+'[1]Seguros BS'!M28+'[1]Valores BS'!M28</f>
        <v>470.17475909899997</v>
      </c>
      <c r="N28" s="13">
        <f>+'[1]Banco BS'!N28+'[1]Seguros BS'!N28+'[1]Valores BS'!N28</f>
        <v>514.86645495699986</v>
      </c>
      <c r="O28" s="13">
        <f t="shared" si="4"/>
        <v>284.71639183699989</v>
      </c>
      <c r="P28" s="14">
        <f t="shared" si="3"/>
        <v>1.2370902183439729</v>
      </c>
    </row>
    <row r="29" spans="2:16" x14ac:dyDescent="0.2">
      <c r="B29" s="27" t="s">
        <v>36</v>
      </c>
      <c r="C29" s="18">
        <v>6411</v>
      </c>
      <c r="D29" s="18">
        <v>5634.6974118999997</v>
      </c>
      <c r="E29" s="13">
        <v>5802.41</v>
      </c>
      <c r="F29" s="13">
        <v>6212.3883555439998</v>
      </c>
      <c r="G29" s="13">
        <f>+'[1]Banco BS'!G29+'[1]Seguros BS'!G29+'[1]Valores BS'!G29</f>
        <v>6257.2406964199999</v>
      </c>
      <c r="H29" s="13">
        <f>+'[1]Banco BS'!H29+'[1]Seguros BS'!H29+'[1]Valores BS'!H29</f>
        <v>6194.5640655699999</v>
      </c>
      <c r="I29" s="13">
        <f>+'[1]Banco BS'!I29+'[1]Seguros BS'!I29+'[1]Valores BS'!I29</f>
        <v>6299.1104736979996</v>
      </c>
      <c r="J29" s="13">
        <f>+'[1]Banco BS'!J29+'[1]Seguros BS'!J29+'[1]Valores BS'!J29</f>
        <v>6523.2684181479999</v>
      </c>
      <c r="K29" s="13">
        <f>+'[1]Banco BS'!K29+'[1]Seguros BS'!K29+'[1]Valores BS'!K29</f>
        <v>6665.2037821069998</v>
      </c>
      <c r="L29" s="13">
        <f>+'[1]Banco BS'!L29+'[1]Seguros BS'!L29+'[1]Valores BS'!L29</f>
        <v>6972.8249249589999</v>
      </c>
      <c r="M29" s="13">
        <f>+'[1]Banco BS'!M29+'[1]Seguros BS'!M29+'[1]Valores BS'!M29</f>
        <v>7179.0571568839996</v>
      </c>
      <c r="N29" s="13">
        <f>+'[1]Banco BS'!N29+'[1]Seguros BS'!N29+'[1]Valores BS'!N29</f>
        <v>7592.8086238710002</v>
      </c>
      <c r="O29" s="13">
        <f t="shared" si="4"/>
        <v>1069.5402057230003</v>
      </c>
      <c r="P29" s="14">
        <f t="shared" si="3"/>
        <v>0.16395771830383299</v>
      </c>
    </row>
    <row r="30" spans="2:16" s="22" customFormat="1" ht="15.75" thickBot="1" x14ac:dyDescent="0.3">
      <c r="B30" s="19" t="s">
        <v>37</v>
      </c>
      <c r="C30" s="20">
        <v>15895</v>
      </c>
      <c r="D30" s="20">
        <v>15253.69456543</v>
      </c>
      <c r="E30" s="20">
        <v>15915.876892170001</v>
      </c>
      <c r="F30" s="20">
        <v>16285.896234799</v>
      </c>
      <c r="G30" s="20">
        <f>+'[1]Banco BS'!G30+'[1]Seguros BS'!G30+'[1]Valores BS'!G30</f>
        <v>15976.720723179</v>
      </c>
      <c r="H30" s="20">
        <f>+'[1]Banco BS'!H30+'[1]Seguros BS'!H30+'[1]Valores BS'!H30</f>
        <v>15750.28383717</v>
      </c>
      <c r="I30" s="20">
        <f>+'[1]Banco BS'!I30+'[1]Seguros BS'!I30+'[1]Valores BS'!I30</f>
        <v>15932.835072857999</v>
      </c>
      <c r="J30" s="20">
        <f>+'[1]Banco BS'!J30+'[1]Seguros BS'!J30+'[1]Valores BS'!J30</f>
        <v>16089.374129888001</v>
      </c>
      <c r="K30" s="20">
        <f>+'[1]Banco BS'!K30+'[1]Seguros BS'!K30+'[1]Valores BS'!K30</f>
        <v>16290.080119286999</v>
      </c>
      <c r="L30" s="20">
        <f>+'[1]Banco BS'!L30+'[1]Seguros BS'!L30+'[1]Valores BS'!L30</f>
        <v>16748.670775459002</v>
      </c>
      <c r="M30" s="20">
        <f>+'[1]Banco BS'!M30+'[1]Seguros BS'!M30+'[1]Valores BS'!M30</f>
        <v>17119.486453293001</v>
      </c>
      <c r="N30" s="20">
        <f>+'[1]Banco BS'!N30+'[1]Seguros BS'!N30+'[1]Valores BS'!N30</f>
        <v>17678.924664708</v>
      </c>
      <c r="O30" s="20">
        <f t="shared" si="4"/>
        <v>1589.5505348199986</v>
      </c>
      <c r="P30" s="21">
        <f t="shared" si="3"/>
        <v>9.8795050819733943E-2</v>
      </c>
    </row>
    <row r="31" spans="2:16" ht="15.75" thickTop="1" x14ac:dyDescent="0.2">
      <c r="B31" s="12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23"/>
      <c r="P31" s="14"/>
    </row>
    <row r="32" spans="2:16" s="22" customFormat="1" ht="15.75" thickBot="1" x14ac:dyDescent="0.3">
      <c r="B32" s="5" t="s">
        <v>38</v>
      </c>
      <c r="C32" s="20">
        <v>125610</v>
      </c>
      <c r="D32" s="20">
        <v>123598.69550402</v>
      </c>
      <c r="E32" s="20">
        <v>122940.26207717</v>
      </c>
      <c r="F32" s="20">
        <v>123737.83695264049</v>
      </c>
      <c r="G32" s="20">
        <f>+'[1]Banco BS'!G32+'[1]Seguros BS'!G32+'[1]Valores BS'!G32</f>
        <v>123854.89781119104</v>
      </c>
      <c r="H32" s="20">
        <f>+'[1]Banco BS'!H32+'[1]Seguros BS'!H32+'[1]Valores BS'!H32</f>
        <v>121906.5580559548</v>
      </c>
      <c r="I32" s="20">
        <f>+'[1]Banco BS'!I32+'[1]Seguros BS'!I32+'[1]Valores BS'!I32</f>
        <v>121878.6311147583</v>
      </c>
      <c r="J32" s="20">
        <f>+'[1]Banco BS'!J32+'[1]Seguros BS'!J32+'[1]Valores BS'!J32</f>
        <v>122537.31635830129</v>
      </c>
      <c r="K32" s="20">
        <f>+'[1]Banco BS'!K32+'[1]Seguros BS'!K32+'[1]Valores BS'!K32</f>
        <v>125641.5654639213</v>
      </c>
      <c r="L32" s="20">
        <f>+'[1]Banco BS'!L32+'[1]Seguros BS'!L32+'[1]Valores BS'!L32</f>
        <v>125786.1015810223</v>
      </c>
      <c r="M32" s="20">
        <f>+'[1]Banco BS'!M32+'[1]Seguros BS'!M32+'[1]Valores BS'!M32</f>
        <v>125391.76836693579</v>
      </c>
      <c r="N32" s="20">
        <f>+'[1]Banco BS'!N32+'[1]Seguros BS'!N32+'[1]Valores BS'!N32</f>
        <v>126794.7684040318</v>
      </c>
      <c r="O32" s="20">
        <f>+N32-J32</f>
        <v>4257.4520457305043</v>
      </c>
      <c r="P32" s="21">
        <f>+N32/J32-1</f>
        <v>3.4744126705710032E-2</v>
      </c>
    </row>
    <row r="33" spans="2:16" ht="15.75" thickTop="1" x14ac:dyDescent="0.2">
      <c r="B33" s="12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23"/>
      <c r="P33" s="28"/>
    </row>
    <row r="34" spans="2:16" x14ac:dyDescent="0.25">
      <c r="B34" s="29" t="s">
        <v>39</v>
      </c>
      <c r="C34" s="30">
        <v>136817</v>
      </c>
      <c r="D34" s="30">
        <v>141759.59157347001</v>
      </c>
      <c r="E34" s="30">
        <v>145406.70759789</v>
      </c>
      <c r="F34" s="30">
        <v>171078.47924240003</v>
      </c>
      <c r="G34" s="30">
        <f>+'[1]Banco BS'!G34+'[1]Seguros BS'!G34+'[1]Valores BS'!G34</f>
        <v>183271.83711396001</v>
      </c>
      <c r="H34" s="30">
        <f>+'[1]Banco BS'!H34+'[1]Seguros BS'!H34+'[1]Valores BS'!H34</f>
        <v>192275.04980998</v>
      </c>
      <c r="I34" s="30">
        <f>+'[1]Banco BS'!I34+'[1]Seguros BS'!I34+'[1]Valores BS'!I34</f>
        <v>196892.430097</v>
      </c>
      <c r="J34" s="30">
        <f>+'[1]Banco BS'!J34+'[1]Seguros BS'!J34+'[1]Valores BS'!J34</f>
        <v>189437.01880001</v>
      </c>
      <c r="K34" s="30">
        <f>+'[1]Banco BS'!K34+'[1]Seguros BS'!K34+'[1]Valores BS'!K34</f>
        <v>194973.70659717999</v>
      </c>
      <c r="L34" s="30">
        <f>+'[1]Banco BS'!L34+'[1]Seguros BS'!L34+'[1]Valores BS'!L34</f>
        <v>191259.96927092999</v>
      </c>
      <c r="M34" s="30">
        <f>+'[1]Banco BS'!M34+'[1]Seguros BS'!M34+'[1]Valores BS'!M34</f>
        <v>194368.8445527</v>
      </c>
      <c r="N34" s="30">
        <f>+'[1]Banco BS'!N34+'[1]Seguros BS'!N34+'[1]Valores BS'!N34</f>
        <v>189202.255321</v>
      </c>
      <c r="O34" s="31">
        <f>+N34-J34</f>
        <v>-234.76347900999826</v>
      </c>
      <c r="P34" s="32">
        <f>+N34/J34-1</f>
        <v>-1.2392692858930188E-3</v>
      </c>
    </row>
    <row r="35" spans="2:16" x14ac:dyDescent="0.2">
      <c r="B35" s="27" t="s">
        <v>40</v>
      </c>
      <c r="C35" s="13">
        <v>29284</v>
      </c>
      <c r="D35" s="13">
        <v>31752.307329110001</v>
      </c>
      <c r="E35" s="13">
        <v>32822.354421570002</v>
      </c>
      <c r="F35" s="13">
        <v>59340.313420310005</v>
      </c>
      <c r="G35" s="13">
        <f>+'[1]Banco BS'!G35+'[1]Seguros BS'!G35+'[1]Valores BS'!G35</f>
        <v>46413.498688539999</v>
      </c>
      <c r="H35" s="13">
        <f>+'[1]Banco BS'!H35+'[1]Seguros BS'!H35+'[1]Valores BS'!H35</f>
        <v>60790.843754770001</v>
      </c>
      <c r="I35" s="13">
        <f>+'[1]Banco BS'!I35+'[1]Seguros BS'!I35+'[1]Valores BS'!I35</f>
        <v>66706.692577620008</v>
      </c>
      <c r="J35" s="13">
        <f>+'[1]Banco BS'!J35+'[1]Seguros BS'!J35+'[1]Valores BS'!J35</f>
        <v>67230.288073889998</v>
      </c>
      <c r="K35" s="13">
        <f>+'[1]Banco BS'!K35+'[1]Seguros BS'!K35+'[1]Valores BS'!K35</f>
        <v>71648.185573330004</v>
      </c>
      <c r="L35" s="13">
        <f>+'[1]Banco BS'!L35+'[1]Seguros BS'!L35+'[1]Valores BS'!L35</f>
        <v>72529.790973269992</v>
      </c>
      <c r="M35" s="13">
        <f>+'[1]Banco BS'!M35+'[1]Seguros BS'!M35+'[1]Valores BS'!M35</f>
        <v>73895.851738819998</v>
      </c>
      <c r="N35" s="13">
        <f>+'[1]Banco BS'!N35+'[1]Seguros BS'!N35+'[1]Valores BS'!N35</f>
        <v>71662.98639476001</v>
      </c>
      <c r="O35" s="23">
        <f>+N35-J35</f>
        <v>4432.6983208700112</v>
      </c>
      <c r="P35" s="14">
        <f>+N35/J35-1</f>
        <v>6.5933055589442402E-2</v>
      </c>
    </row>
    <row r="36" spans="2:16" x14ac:dyDescent="0.2">
      <c r="B36" s="27" t="s">
        <v>41</v>
      </c>
      <c r="C36" s="13">
        <v>107533</v>
      </c>
      <c r="D36" s="13">
        <v>110007.28424435999</v>
      </c>
      <c r="E36" s="13">
        <v>112584.35317632</v>
      </c>
      <c r="F36" s="13">
        <v>111738.16582209</v>
      </c>
      <c r="G36" s="13">
        <f>+'[1]Banco BS'!G36+'[1]Seguros BS'!G36+'[1]Valores BS'!G36</f>
        <v>136858.33842541999</v>
      </c>
      <c r="H36" s="13">
        <f>+'[1]Banco BS'!H36+'[1]Seguros BS'!H36+'[1]Valores BS'!H36</f>
        <v>131484.20605521</v>
      </c>
      <c r="I36" s="13">
        <f>+'[1]Banco BS'!I36+'[1]Seguros BS'!I36+'[1]Valores BS'!I36</f>
        <v>130185.73751938</v>
      </c>
      <c r="J36" s="13">
        <f>+'[1]Banco BS'!J36+'[1]Seguros BS'!J36+'[1]Valores BS'!J36</f>
        <v>122206.73072612</v>
      </c>
      <c r="K36" s="13">
        <f>+'[1]Banco BS'!K36+'[1]Seguros BS'!K36+'[1]Valores BS'!K36</f>
        <v>123325.52102385</v>
      </c>
      <c r="L36" s="13">
        <f>+'[1]Banco BS'!L36+'[1]Seguros BS'!L36+'[1]Valores BS'!L36</f>
        <v>118730.17829765999</v>
      </c>
      <c r="M36" s="13">
        <f>+'[1]Banco BS'!M36+'[1]Seguros BS'!M36+'[1]Valores BS'!M36</f>
        <v>120472.99281388</v>
      </c>
      <c r="N36" s="13">
        <f>+'[1]Banco BS'!N36+'[1]Seguros BS'!N36+'[1]Valores BS'!N36</f>
        <v>117539.26892623999</v>
      </c>
      <c r="O36" s="23">
        <f>+N36-J36</f>
        <v>-4667.4617998800095</v>
      </c>
      <c r="P36" s="14">
        <f>+N36/J36-1</f>
        <v>-3.8193164747532204E-2</v>
      </c>
    </row>
    <row r="37" spans="2:16" x14ac:dyDescent="0.25"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18"/>
      <c r="P37" s="18"/>
    </row>
    <row r="38" spans="2:16" x14ac:dyDescent="0.25">
      <c r="P38" s="35"/>
    </row>
    <row r="39" spans="2:16" x14ac:dyDescent="0.25">
      <c r="B39" s="36" t="s">
        <v>42</v>
      </c>
      <c r="C39" s="36"/>
      <c r="D39" s="36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6"/>
      <c r="P39" s="36"/>
    </row>
    <row r="40" spans="2:16" x14ac:dyDescent="0.25"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</row>
    <row r="41" spans="2:16" x14ac:dyDescent="0.25"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</row>
    <row r="42" spans="2:16" x14ac:dyDescent="0.25"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</row>
  </sheetData>
  <mergeCells count="4">
    <mergeCell ref="B1:P1"/>
    <mergeCell ref="B2:P2"/>
    <mergeCell ref="B3:P3"/>
    <mergeCell ref="B4:P4"/>
  </mergeCells>
  <pageMargins left="0.7" right="0.7" top="0.75" bottom="0.75" header="0.3" footer="0.3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General Consolid</vt:lpstr>
      <vt:lpstr>'Balance General Consolid'!Área_de_impresión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FERNANDEZ, KATHIUSKA</dc:creator>
  <cp:lastModifiedBy>SARMIENTO, MILITZA</cp:lastModifiedBy>
  <dcterms:created xsi:type="dcterms:W3CDTF">2020-02-14T19:56:36Z</dcterms:created>
  <dcterms:modified xsi:type="dcterms:W3CDTF">2020-02-27T15:15:59Z</dcterms:modified>
</cp:coreProperties>
</file>