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1\"/>
    </mc:Choice>
  </mc:AlternateContent>
  <bookViews>
    <workbookView xWindow="-345" yWindow="180" windowWidth="9885" windowHeight="7545" tabRatio="559" firstSheet="8" activeTab="8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Sept19" sheetId="37" state="hidden" r:id="rId6"/>
    <sheet name="Ind Jun19" sheetId="36" state="hidden" r:id="rId7"/>
    <sheet name="Ind Marz19" sheetId="35" state="hidden" r:id="rId8"/>
    <sheet name="Valores EERR" sheetId="28" r:id="rId9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" i="49" l="1"/>
  <c r="Q52" i="49"/>
  <c r="M52" i="49"/>
  <c r="I52" i="49"/>
  <c r="P50" i="49"/>
  <c r="L50" i="49"/>
  <c r="H50" i="49"/>
  <c r="P49" i="49"/>
  <c r="L49" i="49"/>
  <c r="H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T46" i="49"/>
  <c r="P46" i="49"/>
  <c r="L46" i="49"/>
  <c r="H46" i="49"/>
  <c r="Y36" i="49"/>
  <c r="X36" i="49"/>
  <c r="X35" i="49"/>
  <c r="Y35" i="49" s="1"/>
  <c r="Y34" i="49"/>
  <c r="X34" i="49"/>
  <c r="U34" i="49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P32" i="49"/>
  <c r="M32" i="49"/>
  <c r="L32" i="49"/>
  <c r="I32" i="49"/>
  <c r="H32" i="49"/>
  <c r="U30" i="49"/>
  <c r="U53" i="49" s="1"/>
  <c r="T30" i="49"/>
  <c r="T53" i="49" s="1"/>
  <c r="S30" i="49"/>
  <c r="S50" i="49" s="1"/>
  <c r="R30" i="49"/>
  <c r="R50" i="49" s="1"/>
  <c r="Q30" i="49"/>
  <c r="Q53" i="49" s="1"/>
  <c r="P30" i="49"/>
  <c r="P53" i="49" s="1"/>
  <c r="O30" i="49"/>
  <c r="O50" i="49" s="1"/>
  <c r="N30" i="49"/>
  <c r="N53" i="49" s="1"/>
  <c r="M30" i="49"/>
  <c r="M53" i="49" s="1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X21" i="49"/>
  <c r="U21" i="49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X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Y30" i="49" l="1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X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<sst xmlns="http://schemas.openxmlformats.org/spreadsheetml/2006/main" count="627" uniqueCount="367">
  <si>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</si>
  <si>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</si>
  <si>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</si>
  <si>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</si>
  <si>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</si>
  <si>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</si>
  <si>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</si>
  <si>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</si>
  <si>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</si>
  <si>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</si>
  <si>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</si>
  <si>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</si>
  <si>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</si>
  <si>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</si>
  <si>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</si>
  <si>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</si>
  <si>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</si>
  <si>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</si>
  <si>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</si>
  <si>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</si>
  <si>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</si>
  <si>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</si>
  <si>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</si>
  <si>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</si>
  <si>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</si>
  <si>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</si>
  <si>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</si>
  <si>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</si>
  <si>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</si>
  <si>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</si>
  <si>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</si>
  <si>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</si>
  <si>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</si>
  <si>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</si>
  <si>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</si>
  <si>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</si>
  <si>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</si>
  <si>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</si>
  <si>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</si>
  <si>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</si>
  <si>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</si>
  <si>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</si>
  <si>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</si>
  <si>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</si>
  <si>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</si>
  <si>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</si>
  <si>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</si>
  <si>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</si>
  <si>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</si>
  <si>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</si>
  <si>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</si>
  <si>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</si>
  <si>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</si>
  <si>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</si>
  <si>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</si>
  <si>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</si>
  <si>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</si>
  <si>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</si>
  <si>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</si>
  <si>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</si>
  <si>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</si>
  <si>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</si>
  <si>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</si>
  <si>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</si>
  <si>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</si>
  <si>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</si>
  <si>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</si>
  <si>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</si>
  <si>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</si>
  <si>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</si>
  <si>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</si>
  <si>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</si>
  <si>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</si>
  <si>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</si>
  <si>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</si>
  <si>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</si>
  <si>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</si>
  <si>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</si>
  <si>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</si>
  <si>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</si>
  <si>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</si>
  <si>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</si>
  <si>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</si>
  <si>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</si>
  <si>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</si>
  <si>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</si>
  <si>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</si>
  <si>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</si>
  <si>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</si>
  <si>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</si>
  <si>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</si>
  <si>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</si>
  <si>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</si>
  <si>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</si>
  <si>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</si>
  <si>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</si>
  <si>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</si>
  <si>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</si>
  <si>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</si>
  <si>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</si>
  <si>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</si>
  <si>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</si>
  <si>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</si>
  <si>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</si>
  <si>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</si>
  <si>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</si>
  <si>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</si>
  <si>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</si>
  <si>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</si>
  <si>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</si>
  <si>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</si>
  <si>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</si>
  <si>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</si>
  <si>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</si>
  <si>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</si>
  <si>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</si>
  <si>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</si>
  <si>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</si>
  <si>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</si>
  <si>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</si>
  <si>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</si>
  <si>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</si>
  <si>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</si>
  <si>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</si>
  <si>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</si>
  <si>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</si>
  <si>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</si>
  <si>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</si>
  <si>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</si>
  <si>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</si>
  <si>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</si>
  <si>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</si>
  <si>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</si>
  <si>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</si>
  <si>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</si>
  <si>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</si>
  <si>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</si>
  <si>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</si>
  <si>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</si>
  <si>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</si>
  <si>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</si>
  <si>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</si>
  <si>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</si>
  <si>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</si>
  <si>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</si>
  <si>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</si>
  <si>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</si>
  <si>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</si>
  <si>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</si>
  <si>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</si>
  <si>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</si>
  <si>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</si>
  <si>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</si>
  <si>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</si>
  <si>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</si>
  <si>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</si>
  <si>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</si>
  <si>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</si>
  <si>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</si>
  <si>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</si>
  <si>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</si>
  <si>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</si>
  <si>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</si>
  <si>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</si>
  <si>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</si>
  <si>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</si>
  <si>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</si>
  <si>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</si>
  <si>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</si>
  <si>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</si>
  <si>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</si>
  <si>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</si>
  <si>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</si>
  <si>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</si>
  <si>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</si>
  <si>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</si>
  <si>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</si>
  <si>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</si>
  <si>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</si>
  <si>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</si>
  <si>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</si>
  <si>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</si>
  <si>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</si>
  <si>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</si>
  <si>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</si>
  <si>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</si>
  <si>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</si>
  <si>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</si>
  <si>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</si>
  <si>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</si>
  <si>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</si>
  <si>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</si>
  <si>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</si>
  <si>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</si>
  <si>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</si>
  <si>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</si>
  <si>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</si>
  <si>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</si>
  <si>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</si>
  <si>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</si>
  <si>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</si>
  <si>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</si>
  <si>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</si>
  <si>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</si>
  <si>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</si>
  <si>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</si>
  <si>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</si>
  <si>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</si>
  <si>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</si>
  <si>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</si>
  <si>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</si>
  <si>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</si>
  <si>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</si>
  <si>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</si>
  <si>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</si>
  <si>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</si>
  <si>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</si>
  <si>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</si>
  <si>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</si>
  <si>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</si>
  <si>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</si>
  <si>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</si>
  <si>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</si>
  <si>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</si>
  <si>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</si>
  <si>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</si>
  <si>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</si>
  <si>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</si>
  <si>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</si>
  <si>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</si>
  <si>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</si>
  <si>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</si>
  <si>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</si>
  <si>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</si>
  <si>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</si>
  <si>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</si>
  <si>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</si>
  <si>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</si>
  <si>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</si>
  <si>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</si>
  <si>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</si>
  <si>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</si>
  <si>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</si>
  <si>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</si>
  <si>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</si>
  <si>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</si>
  <si>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</si>
  <si>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</si>
  <si>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</si>
  <si>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</si>
  <si>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</si>
  <si>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</si>
  <si>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</si>
  <si>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</si>
  <si>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</si>
  <si>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</si>
  <si>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</si>
  <si>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</si>
  <si>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</si>
  <si>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</si>
  <si>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</si>
  <si>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</si>
  <si>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</si>
  <si>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</si>
  <si>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</si>
  <si>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</si>
  <si>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</si>
  <si>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</si>
  <si>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</si>
  <si>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</si>
  <si>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</si>
  <si>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</si>
  <si>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</si>
  <si>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</si>
  <si>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</si>
  <si>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</si>
  <si>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</si>
  <si>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</si>
  <si>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</si>
  <si>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</si>
  <si>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</si>
  <si>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</si>
  <si>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</si>
  <si>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</si>
  <si>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</si>
  <si>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</si>
  <si>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</si>
  <si>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</si>
  <si>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</si>
  <si>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</si>
  <si>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</si>
  <si>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</si>
  <si>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</si>
  <si>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</si>
  <si>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</si>
  <si>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</si>
  <si>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</si>
  <si>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</si>
  <si>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</si>
  <si>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</si>
  <si>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</si>
  <si>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</si>
  <si>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</si>
  <si>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</si>
  <si>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</si>
  <si>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</si>
  <si>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</si>
  <si>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</si>
  <si>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</si>
  <si>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</si>
  <si>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</si>
  <si>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</si>
  <si>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</si>
  <si>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</si>
  <si>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</si>
  <si>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</si>
  <si>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</si>
  <si>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</si>
  <si>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</si>
  <si>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</si>
  <si>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</si>
  <si>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</si>
  <si>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</si>
  <si>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</si>
  <si>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</si>
  <si>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</si>
  <si>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</si>
  <si>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</si>
  <si>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Bancos Dic 2017</t>
  </si>
  <si>
    <t>Total Val Dic 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</si>
  <si>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</si>
  <si>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</si>
  <si>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</si>
  <si>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</si>
  <si>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</si>
  <si>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</si>
  <si>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</si>
  <si>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</si>
  <si>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</si>
  <si>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</si>
  <si>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</si>
  <si>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</si>
  <si>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</si>
  <si>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</si>
  <si>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Total Val Sept.2019</t>
  </si>
  <si>
    <t>Bancos Sept 2019</t>
  </si>
  <si>
    <t>Al 30 de Septiembre 2019</t>
  </si>
  <si>
    <t>Total Val Dic.2019</t>
  </si>
  <si>
    <t>Bancos Dic 2019</t>
  </si>
  <si>
    <t>Total Val Marz 2020</t>
  </si>
  <si>
    <t>Total Val Jun 2020</t>
  </si>
  <si>
    <t>Bancos Marz 2020</t>
  </si>
  <si>
    <t>Bancos Jun 2020</t>
  </si>
  <si>
    <t>Bancos Sept 2020</t>
  </si>
  <si>
    <t>Total Val Sept.2020</t>
  </si>
  <si>
    <t>Bancos Dic 2020</t>
  </si>
  <si>
    <t>Total Val Dic.2020</t>
  </si>
  <si>
    <t>Bancos marz 2021</t>
  </si>
  <si>
    <t>Total Val Mar.2021</t>
  </si>
  <si>
    <t>Junio 2020/ Junio 2021</t>
  </si>
  <si>
    <t>Bancos Jun 2021</t>
  </si>
  <si>
    <t>Total Val Jun.2021</t>
  </si>
  <si>
    <t>Bancos Sept 2021</t>
  </si>
  <si>
    <t>Bancos Dic 2021</t>
  </si>
  <si>
    <t>Total Val Sept.2021</t>
  </si>
  <si>
    <t>Total Val Dic.2021</t>
  </si>
  <si>
    <t>Diciembre 2020 /Diciembre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</si>
</sst>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7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NumberFormat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NumberFormat="1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30" fillId="0" borderId="0" xfId="0" applyFont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5" t="s">
        <v>153</v>
      </c>
      <c r="B2" s="78"/>
      <c r="C2" s="79"/>
      <c r="D2" s="80"/>
    </row>
    <row r="3" spans="1:5" s="81" customFormat="1" ht="66.599999999999994" customHeight="1" thickBot="1" x14ac:dyDescent="0.3">
      <c r="A3" s="34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8" t="s">
        <v>273</v>
      </c>
      <c r="D2" s="348"/>
    </row>
    <row r="3" spans="2:31" s="229" customFormat="1" ht="10.15" customHeight="1" x14ac:dyDescent="0.2"/>
    <row r="4" spans="2:31" s="229" customFormat="1" ht="24" customHeight="1" x14ac:dyDescent="0.2">
      <c r="B4" s="347"/>
      <c r="C4" s="34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9" t="s">
        <v>132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</row>
    <row r="2" spans="2:28" ht="18.75" x14ac:dyDescent="0.25">
      <c r="B2" s="349" t="s">
        <v>294</v>
      </c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</row>
    <row r="3" spans="2:28" ht="18.75" x14ac:dyDescent="0.25">
      <c r="B3" s="349" t="s">
        <v>295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</row>
    <row r="4" spans="2:28" ht="18.75" x14ac:dyDescent="0.25">
      <c r="B4" s="349" t="s">
        <v>359</v>
      </c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</row>
    <row r="5" spans="2:28" ht="18.75" x14ac:dyDescent="0.25">
      <c r="B5" s="344"/>
      <c r="C5" s="344"/>
      <c r="D5" s="344"/>
      <c r="E5" s="344"/>
      <c r="F5" s="344"/>
      <c r="G5" s="344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44"/>
      <c r="Y5" s="344"/>
    </row>
    <row r="6" spans="2:28" ht="30" x14ac:dyDescent="0.25">
      <c r="B6" s="276" t="s">
        <v>0</v>
      </c>
      <c r="C6" s="261" t="s">
        <v>313</v>
      </c>
      <c r="D6" s="261" t="s">
        <v>314</v>
      </c>
      <c r="E6" s="261" t="s">
        <v>316</v>
      </c>
      <c r="F6" s="261" t="s">
        <v>327</v>
      </c>
      <c r="G6" s="261" t="s">
        <v>328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342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360</v>
      </c>
      <c r="V6" s="261" t="s">
        <v>362</v>
      </c>
      <c r="W6" s="261" t="s">
        <v>363</v>
      </c>
      <c r="X6" s="284" t="s">
        <v>280</v>
      </c>
      <c r="Y6" s="322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0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0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0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0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0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42">
        <v>5996.5007637709996</v>
      </c>
      <c r="Q13" s="342">
        <v>6092.5682623029998</v>
      </c>
      <c r="R13" s="342">
        <v>6364.8945656246797</v>
      </c>
      <c r="S13" s="342">
        <v>6952.1623142897597</v>
      </c>
      <c r="T13" s="342">
        <v>7086.7928595673902</v>
      </c>
      <c r="U13" s="342">
        <v>6913.8473846329998</v>
      </c>
      <c r="V13" s="342"/>
      <c r="W13" s="342"/>
      <c r="X13" s="290">
        <f>+U13-Q13</f>
        <v>821.27912233000006</v>
      </c>
      <c r="Y13" s="320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0">
        <v>121039.2</v>
      </c>
      <c r="D14" s="310">
        <v>120136</v>
      </c>
      <c r="E14" s="310">
        <v>118767.55</v>
      </c>
      <c r="F14" s="310">
        <f t="shared" ref="F14:N14" si="2">SUM(F8:F13)</f>
        <v>119571.0550065026</v>
      </c>
      <c r="G14" s="310">
        <f t="shared" si="2"/>
        <v>119736.60956903899</v>
      </c>
      <c r="H14" s="310">
        <f t="shared" si="2"/>
        <v>117745.33517114499</v>
      </c>
      <c r="I14" s="310">
        <f t="shared" si="2"/>
        <v>117889.67880037389</v>
      </c>
      <c r="J14" s="310">
        <f t="shared" si="2"/>
        <v>118523.3463762647</v>
      </c>
      <c r="K14" s="310">
        <f t="shared" si="2"/>
        <v>121483.88531261738</v>
      </c>
      <c r="L14" s="310">
        <f t="shared" si="2"/>
        <v>121488.132463962</v>
      </c>
      <c r="M14" s="310">
        <f t="shared" si="2"/>
        <v>121028.65480512001</v>
      </c>
      <c r="N14" s="310">
        <f t="shared" si="2"/>
        <v>122562.69677394601</v>
      </c>
      <c r="O14" s="310">
        <f t="shared" ref="O14:U14" si="3">SUM(O8:O13)</f>
        <v>124990.36559986099</v>
      </c>
      <c r="P14" s="310">
        <f t="shared" si="3"/>
        <v>125264.1761806201</v>
      </c>
      <c r="Q14" s="310">
        <f t="shared" si="3"/>
        <v>129189.04879568901</v>
      </c>
      <c r="R14" s="310">
        <f t="shared" si="3"/>
        <v>130367.33943054508</v>
      </c>
      <c r="S14" s="310">
        <f t="shared" si="3"/>
        <v>130352.42361324535</v>
      </c>
      <c r="T14" s="310">
        <f t="shared" si="3"/>
        <v>129218.86449966708</v>
      </c>
      <c r="U14" s="310">
        <f t="shared" si="3"/>
        <v>128984.22364924301</v>
      </c>
      <c r="V14" s="310"/>
      <c r="W14" s="310"/>
      <c r="X14" s="310">
        <f>+U14-Q14</f>
        <v>-204.82514644600451</v>
      </c>
      <c r="Y14" s="319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6" t="s">
        <v>298</v>
      </c>
      <c r="C16" s="277"/>
      <c r="D16" s="277"/>
      <c r="E16" s="277"/>
      <c r="F16" s="277"/>
      <c r="G16" s="277"/>
      <c r="H16" s="277"/>
      <c r="I16" s="277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0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0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0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0">
        <v>107544</v>
      </c>
      <c r="D21" s="310">
        <v>106172</v>
      </c>
      <c r="E21" s="310">
        <v>104480.7</v>
      </c>
      <c r="F21" s="310">
        <f t="shared" ref="F21:N21" si="6">SUM(F18:F20)</f>
        <v>104883.8471931815</v>
      </c>
      <c r="G21" s="310">
        <f t="shared" si="6"/>
        <v>105423.86839175204</v>
      </c>
      <c r="H21" s="310">
        <f t="shared" si="6"/>
        <v>103670.70906198479</v>
      </c>
      <c r="I21" s="310">
        <f t="shared" si="6"/>
        <v>103571.6494201903</v>
      </c>
      <c r="J21" s="310">
        <f t="shared" si="6"/>
        <v>104053.3559080033</v>
      </c>
      <c r="K21" s="310">
        <f t="shared" si="6"/>
        <v>106738.4195003443</v>
      </c>
      <c r="L21" s="310">
        <f t="shared" si="6"/>
        <v>106326.81255262331</v>
      </c>
      <c r="M21" s="310">
        <f t="shared" si="6"/>
        <v>105555.5873082428</v>
      </c>
      <c r="N21" s="310">
        <f t="shared" si="6"/>
        <v>106519.6971740338</v>
      </c>
      <c r="O21" s="310">
        <f t="shared" ref="O21:U21" si="7">SUM(O18:O20)</f>
        <v>109094.14891123169</v>
      </c>
      <c r="P21" s="310">
        <f t="shared" si="7"/>
        <v>109394.7244461833</v>
      </c>
      <c r="Q21" s="310">
        <f t="shared" si="7"/>
        <v>113527.893233597</v>
      </c>
      <c r="R21" s="310">
        <f t="shared" si="7"/>
        <v>114606.85611671899</v>
      </c>
      <c r="S21" s="310">
        <f t="shared" si="7"/>
        <v>114733.951602168</v>
      </c>
      <c r="T21" s="310">
        <f t="shared" si="7"/>
        <v>113632.12101989551</v>
      </c>
      <c r="U21" s="310">
        <f t="shared" si="7"/>
        <v>113334.345327296</v>
      </c>
      <c r="V21" s="310"/>
      <c r="W21" s="310"/>
      <c r="X21" s="310">
        <f>+U21-Q21</f>
        <v>-193.54790630099887</v>
      </c>
      <c r="Y21" s="319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21"/>
      <c r="Z22" s="268"/>
    </row>
    <row r="23" spans="2:27" x14ac:dyDescent="0.25">
      <c r="B23" s="276" t="s">
        <v>291</v>
      </c>
      <c r="C23" s="277"/>
      <c r="D23" s="277"/>
      <c r="E23" s="277"/>
      <c r="F23" s="277"/>
      <c r="G23" s="277"/>
      <c r="H23" s="277"/>
      <c r="I23" s="277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21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0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0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0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0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42">
        <v>6787.5274194599997</v>
      </c>
      <c r="Q29" s="342">
        <v>6358.1153717899997</v>
      </c>
      <c r="R29" s="342">
        <v>5550.9858648249992</v>
      </c>
      <c r="S29" s="342">
        <v>5354.9643186920002</v>
      </c>
      <c r="T29" s="342">
        <v>5542.3731211069999</v>
      </c>
      <c r="U29" s="342">
        <v>5703.846116836</v>
      </c>
      <c r="V29" s="342"/>
      <c r="W29" s="342"/>
      <c r="X29" s="290">
        <f>+U29-Q29</f>
        <v>-654.26925495399973</v>
      </c>
      <c r="Y29" s="320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0">
        <v>13495</v>
      </c>
      <c r="D30" s="310">
        <v>13964</v>
      </c>
      <c r="E30" s="310">
        <v>14287.721000000001</v>
      </c>
      <c r="F30" s="310">
        <f t="shared" ref="F30:N30" si="10">SUM(F25:F29)</f>
        <v>14687.207813098999</v>
      </c>
      <c r="G30" s="310">
        <f t="shared" si="10"/>
        <v>14312.740977228999</v>
      </c>
      <c r="H30" s="310">
        <f t="shared" si="10"/>
        <v>14074.62611148</v>
      </c>
      <c r="I30" s="310">
        <f t="shared" si="10"/>
        <v>14318.029379627998</v>
      </c>
      <c r="J30" s="310">
        <f t="shared" si="10"/>
        <v>14469.990470188</v>
      </c>
      <c r="K30" s="310">
        <f t="shared" si="10"/>
        <v>14745.465813186998</v>
      </c>
      <c r="L30" s="310">
        <f t="shared" si="10"/>
        <v>15161.319911129001</v>
      </c>
      <c r="M30" s="310">
        <f t="shared" si="10"/>
        <v>15473.067497173</v>
      </c>
      <c r="N30" s="310">
        <f t="shared" si="10"/>
        <v>16042.999599208</v>
      </c>
      <c r="O30" s="310">
        <f t="shared" ref="O30:U30" si="11">SUM(O25:O29)</f>
        <v>15896.216688052002</v>
      </c>
      <c r="P30" s="310">
        <f t="shared" si="11"/>
        <v>15869.451734899198</v>
      </c>
      <c r="Q30" s="310">
        <f t="shared" si="11"/>
        <v>15661.155562731145</v>
      </c>
      <c r="R30" s="310">
        <f t="shared" si="11"/>
        <v>15760.483314862418</v>
      </c>
      <c r="S30" s="310">
        <f t="shared" si="11"/>
        <v>15618.472012315986</v>
      </c>
      <c r="T30" s="310">
        <f t="shared" si="11"/>
        <v>15586.743478982542</v>
      </c>
      <c r="U30" s="310">
        <f t="shared" si="11"/>
        <v>15649.878322373257</v>
      </c>
      <c r="V30" s="310"/>
      <c r="W30" s="310"/>
      <c r="X30" s="310">
        <f>+U30-Q30</f>
        <v>-11.277240357887422</v>
      </c>
      <c r="Y30" s="319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20"/>
    </row>
    <row r="32" spans="2:27" s="294" customFormat="1" ht="15.75" thickBot="1" x14ac:dyDescent="0.3">
      <c r="B32" s="276" t="s">
        <v>308</v>
      </c>
      <c r="C32" s="310">
        <v>121039</v>
      </c>
      <c r="D32" s="310">
        <v>120136</v>
      </c>
      <c r="E32" s="310">
        <v>118768.421</v>
      </c>
      <c r="F32" s="310">
        <f t="shared" ref="F32:U32" si="12">+F30+F21</f>
        <v>119571.0550062805</v>
      </c>
      <c r="G32" s="310">
        <f t="shared" si="12"/>
        <v>119736.60936898104</v>
      </c>
      <c r="H32" s="310">
        <f t="shared" si="12"/>
        <v>117745.33517346479</v>
      </c>
      <c r="I32" s="310">
        <f t="shared" si="12"/>
        <v>117889.6787998183</v>
      </c>
      <c r="J32" s="310">
        <f t="shared" si="12"/>
        <v>118523.3463781913</v>
      </c>
      <c r="K32" s="310">
        <f t="shared" si="12"/>
        <v>121483.8853135313</v>
      </c>
      <c r="L32" s="310">
        <f t="shared" si="12"/>
        <v>121488.13246375231</v>
      </c>
      <c r="M32" s="310">
        <f t="shared" si="12"/>
        <v>121028.6548054158</v>
      </c>
      <c r="N32" s="310">
        <f t="shared" si="12"/>
        <v>122562.6967732418</v>
      </c>
      <c r="O32" s="310">
        <f t="shared" si="12"/>
        <v>124990.36559928369</v>
      </c>
      <c r="P32" s="310">
        <f t="shared" si="12"/>
        <v>125264.1761810825</v>
      </c>
      <c r="Q32" s="310">
        <f t="shared" si="12"/>
        <v>129189.04879632815</v>
      </c>
      <c r="R32" s="310">
        <f t="shared" si="12"/>
        <v>130367.33943158141</v>
      </c>
      <c r="S32" s="310">
        <f t="shared" si="12"/>
        <v>130352.423614484</v>
      </c>
      <c r="T32" s="310">
        <f t="shared" si="12"/>
        <v>129218.86449887804</v>
      </c>
      <c r="U32" s="310">
        <f t="shared" si="12"/>
        <v>128984.22364966926</v>
      </c>
      <c r="V32" s="310"/>
      <c r="W32" s="310"/>
      <c r="X32" s="310">
        <f>+U32-Q32</f>
        <v>-204.82514665888448</v>
      </c>
      <c r="Y32" s="319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3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4">
        <f>+U34/Q34-1</f>
        <v>3.1685378504366035E-2</v>
      </c>
      <c r="Z34" s="268"/>
      <c r="AA34" s="291"/>
    </row>
    <row r="35" spans="2:27" x14ac:dyDescent="0.2">
      <c r="B35" s="311" t="s">
        <v>310</v>
      </c>
      <c r="C35" s="289">
        <v>16518</v>
      </c>
      <c r="D35" s="309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0">
        <f>+X35/Q35-1</f>
        <v>-0.81986705632915013</v>
      </c>
      <c r="Z35" s="268"/>
      <c r="AA35" s="291"/>
    </row>
    <row r="36" spans="2:27" x14ac:dyDescent="0.2">
      <c r="B36" s="311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0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2"/>
      <c r="K39" s="312"/>
      <c r="L39" s="312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2"/>
      <c r="H40" s="312"/>
      <c r="I40" s="312"/>
      <c r="J40" s="312"/>
      <c r="K40" s="312"/>
      <c r="L40" s="312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50" t="s">
        <v>283</v>
      </c>
      <c r="C43" s="352" t="s">
        <v>284</v>
      </c>
      <c r="F43" s="326">
        <v>43360</v>
      </c>
      <c r="G43" s="326">
        <v>43451</v>
      </c>
      <c r="H43" s="326">
        <v>43177</v>
      </c>
      <c r="I43" s="326">
        <v>43269</v>
      </c>
      <c r="J43" s="335">
        <v>43344</v>
      </c>
      <c r="K43" s="335">
        <v>43435</v>
      </c>
      <c r="L43" s="335">
        <v>43525</v>
      </c>
      <c r="M43" s="335">
        <v>43617</v>
      </c>
      <c r="N43" s="335">
        <v>43709</v>
      </c>
      <c r="O43" s="335">
        <v>43800</v>
      </c>
      <c r="P43" s="335">
        <v>43891</v>
      </c>
      <c r="Q43" s="335">
        <v>43983</v>
      </c>
      <c r="R43" s="335">
        <v>44075</v>
      </c>
      <c r="S43" s="335">
        <v>44166</v>
      </c>
      <c r="T43" s="335">
        <v>44256</v>
      </c>
      <c r="U43" s="335">
        <v>44348</v>
      </c>
      <c r="V43" s="335"/>
      <c r="W43" s="335"/>
    </row>
    <row r="44" spans="2:27" x14ac:dyDescent="0.25">
      <c r="B44" s="351"/>
      <c r="C44" s="353"/>
      <c r="F44" s="327"/>
      <c r="G44" s="327"/>
      <c r="H44" s="327"/>
      <c r="I44" s="327"/>
      <c r="J44" s="327"/>
      <c r="K44" s="327"/>
      <c r="L44" s="327"/>
    </row>
    <row r="45" spans="2:27" x14ac:dyDescent="0.25">
      <c r="B45" s="270"/>
      <c r="C45" s="271"/>
    </row>
    <row r="46" spans="2:27" x14ac:dyDescent="0.25">
      <c r="B46" s="274" t="s">
        <v>286</v>
      </c>
      <c r="C46" s="275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4" t="s">
        <v>287</v>
      </c>
      <c r="C47" s="275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4" t="s">
        <v>292</v>
      </c>
      <c r="C49" s="275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9" t="s">
        <v>293</v>
      </c>
      <c r="C50" s="280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0" t="e">
        <f>((#REF!/(6/12))/(('Banco BS no usar'!M14+I14)/2))</f>
        <v>#REF!</v>
      </c>
      <c r="N52" s="330" t="e">
        <f>((#REF!/(9/12))/(('Banco BS no usar'!N14+J14)/2))</f>
        <v>#REF!</v>
      </c>
      <c r="O52" s="330" t="e">
        <f>((#REF!/(12/12))/(('Banco BS no usar'!O14+K14)/2))</f>
        <v>#REF!</v>
      </c>
      <c r="P52" s="330" t="e">
        <f>((#REF!/(3/12))/(('Banco BS no usar'!P14+L14)/2))</f>
        <v>#REF!</v>
      </c>
      <c r="Q52" s="343" t="e">
        <f>((#REF!/(6/12))/(('Banco BS no usar'!Q14+M14)/2))</f>
        <v>#REF!</v>
      </c>
      <c r="R52" s="330" t="e">
        <f>((#REF!/(9/12))/(('Banco BS no usar'!R14+N14)/2))</f>
        <v>#REF!</v>
      </c>
      <c r="S52" s="330" t="e">
        <f>((#REF!/(12/12))/(('Banco BS no usar'!S14+O14)/2))</f>
        <v>#REF!</v>
      </c>
      <c r="T52" s="330" t="e">
        <f>((#REF!/(3/12))/(('Banco BS no usar'!T14+P14)/2))</f>
        <v>#REF!</v>
      </c>
      <c r="U52" s="330" t="e">
        <f>((#REF!/(6/12))/(('Banco BS no usar'!U14+Q14)/2))</f>
        <v>#REF!</v>
      </c>
      <c r="V52" s="330"/>
      <c r="W52" s="330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0" t="e">
        <f>((#REF!/(6/12))/(('Banco BS no usar'!M30+I30)/2))</f>
        <v>#REF!</v>
      </c>
      <c r="N53" s="330" t="e">
        <f>((#REF!/(9/12))/(('Banco BS no usar'!N30+J30)/2))</f>
        <v>#REF!</v>
      </c>
      <c r="O53" s="330" t="e">
        <f>((#REF!/(12/12))/(('Banco BS no usar'!O30+K30)/2))</f>
        <v>#REF!</v>
      </c>
      <c r="P53" s="330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9" t="s">
        <v>132</v>
      </c>
      <c r="B1" s="349"/>
      <c r="C1" s="349"/>
      <c r="D1" s="349"/>
    </row>
    <row r="2" spans="1:4" ht="18.75" x14ac:dyDescent="0.25">
      <c r="A2" s="349" t="s">
        <v>282</v>
      </c>
      <c r="B2" s="349"/>
      <c r="C2" s="349"/>
      <c r="D2" s="349"/>
    </row>
    <row r="3" spans="1:4" ht="18.75" x14ac:dyDescent="0.25">
      <c r="A3" s="349" t="s">
        <v>346</v>
      </c>
      <c r="B3" s="349"/>
      <c r="C3" s="349"/>
      <c r="D3" s="349"/>
    </row>
    <row r="5" spans="1:4" x14ac:dyDescent="0.25">
      <c r="A5" s="354" t="s">
        <v>283</v>
      </c>
      <c r="B5" s="356" t="s">
        <v>284</v>
      </c>
      <c r="C5" s="356" t="s">
        <v>285</v>
      </c>
      <c r="D5" s="356" t="s">
        <v>1</v>
      </c>
    </row>
    <row r="6" spans="1:4" x14ac:dyDescent="0.25">
      <c r="A6" s="355"/>
      <c r="B6" s="357"/>
      <c r="C6" s="357"/>
      <c r="D6" s="35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0.1461427161367552</v>
      </c>
      <c r="C8" s="334">
        <v>0.33</v>
      </c>
      <c r="D8" s="338">
        <v>0.25280791243117962</v>
      </c>
    </row>
    <row r="9" spans="1:4" x14ac:dyDescent="0.25">
      <c r="A9" s="274" t="s">
        <v>287</v>
      </c>
      <c r="B9" s="275">
        <v>0.21071776778077889</v>
      </c>
      <c r="C9" s="334">
        <v>0.56000000000000005</v>
      </c>
      <c r="D9" s="338">
        <v>0.41346062012384538</v>
      </c>
    </row>
    <row r="10" spans="1:4" x14ac:dyDescent="0.25">
      <c r="A10" s="276" t="s">
        <v>288</v>
      </c>
      <c r="B10" s="328"/>
      <c r="C10" s="328"/>
      <c r="D10" s="277"/>
    </row>
    <row r="11" spans="1:4" s="273" customFormat="1" x14ac:dyDescent="0.25">
      <c r="A11" s="270"/>
      <c r="B11" s="329"/>
      <c r="C11" s="329"/>
      <c r="D11" s="278"/>
    </row>
    <row r="12" spans="1:4" x14ac:dyDescent="0.25">
      <c r="A12" s="274" t="s">
        <v>289</v>
      </c>
      <c r="B12" s="283">
        <v>1.6081926952776E-2</v>
      </c>
      <c r="C12" s="331">
        <v>0.05</v>
      </c>
      <c r="D12" s="339">
        <v>5.2403359258654574E-2</v>
      </c>
    </row>
    <row r="13" spans="1:4" x14ac:dyDescent="0.25">
      <c r="A13" s="274" t="s">
        <v>290</v>
      </c>
      <c r="B13" s="283">
        <v>0.12706483784308581</v>
      </c>
      <c r="C13" s="331">
        <v>0.13</v>
      </c>
      <c r="D13" s="339">
        <v>0.13486685488740824</v>
      </c>
    </row>
    <row r="14" spans="1:4" x14ac:dyDescent="0.25">
      <c r="A14" s="276" t="s">
        <v>291</v>
      </c>
      <c r="B14" s="328"/>
      <c r="C14" s="332"/>
      <c r="D14" s="277"/>
    </row>
    <row r="15" spans="1:4" s="273" customFormat="1" x14ac:dyDescent="0.25">
      <c r="A15" s="270"/>
      <c r="B15" s="329"/>
      <c r="C15" s="333"/>
      <c r="D15" s="278"/>
    </row>
    <row r="16" spans="1:4" x14ac:dyDescent="0.25">
      <c r="A16" s="274" t="s">
        <v>292</v>
      </c>
      <c r="B16" s="275">
        <v>0.13089626796314399</v>
      </c>
      <c r="C16" s="334">
        <v>0.38</v>
      </c>
      <c r="D16" s="338">
        <v>0.38855624906803687</v>
      </c>
    </row>
    <row r="17" spans="1:4" x14ac:dyDescent="0.25">
      <c r="A17" s="279" t="s">
        <v>293</v>
      </c>
      <c r="B17" s="336">
        <v>0.16163046172953038</v>
      </c>
      <c r="C17" s="337">
        <v>0.98</v>
      </c>
      <c r="D17" s="340">
        <v>1.0243434065121382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9" t="s">
        <v>132</v>
      </c>
      <c r="B1" s="349"/>
      <c r="C1" s="349"/>
      <c r="D1" s="349"/>
    </row>
    <row r="2" spans="1:4" ht="18.75" x14ac:dyDescent="0.25">
      <c r="A2" s="349" t="s">
        <v>282</v>
      </c>
      <c r="B2" s="349"/>
      <c r="C2" s="349"/>
      <c r="D2" s="349"/>
    </row>
    <row r="3" spans="1:4" ht="18.75" x14ac:dyDescent="0.25">
      <c r="A3" s="349" t="s">
        <v>343</v>
      </c>
      <c r="B3" s="349"/>
      <c r="C3" s="349"/>
      <c r="D3" s="349"/>
    </row>
    <row r="5" spans="1:4" x14ac:dyDescent="0.25">
      <c r="A5" s="354" t="s">
        <v>283</v>
      </c>
      <c r="B5" s="356" t="s">
        <v>284</v>
      </c>
      <c r="C5" s="356" t="s">
        <v>285</v>
      </c>
      <c r="D5" s="356" t="s">
        <v>1</v>
      </c>
    </row>
    <row r="6" spans="1:4" x14ac:dyDescent="0.25">
      <c r="A6" s="355"/>
      <c r="B6" s="357"/>
      <c r="C6" s="357"/>
      <c r="D6" s="35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0.14427146474816746</v>
      </c>
      <c r="C8" s="334">
        <v>0.31</v>
      </c>
      <c r="D8" s="338">
        <v>0.2313212211404877</v>
      </c>
    </row>
    <row r="9" spans="1:4" x14ac:dyDescent="0.25">
      <c r="A9" s="274" t="s">
        <v>287</v>
      </c>
      <c r="B9" s="275">
        <v>0.20804470173556547</v>
      </c>
      <c r="C9" s="334">
        <v>0.5</v>
      </c>
      <c r="D9" s="338">
        <v>0.37479495894559872</v>
      </c>
    </row>
    <row r="10" spans="1:4" x14ac:dyDescent="0.25">
      <c r="A10" s="276" t="s">
        <v>288</v>
      </c>
      <c r="B10" s="328"/>
      <c r="C10" s="328"/>
      <c r="D10" s="277"/>
    </row>
    <row r="11" spans="1:4" s="273" customFormat="1" x14ac:dyDescent="0.25">
      <c r="A11" s="270"/>
      <c r="B11" s="329"/>
      <c r="C11" s="329"/>
      <c r="D11" s="278"/>
    </row>
    <row r="12" spans="1:4" x14ac:dyDescent="0.25">
      <c r="A12" s="274" t="s">
        <v>289</v>
      </c>
      <c r="B12" s="283">
        <v>1.5053520588123712E-2</v>
      </c>
      <c r="C12" s="331">
        <v>0.05</v>
      </c>
      <c r="D12" s="339">
        <v>5.6211087377032252E-2</v>
      </c>
    </row>
    <row r="13" spans="1:4" x14ac:dyDescent="0.25">
      <c r="A13" s="274" t="s">
        <v>290</v>
      </c>
      <c r="B13" s="283">
        <v>0.11774700441232241</v>
      </c>
      <c r="C13" s="331">
        <v>0.15</v>
      </c>
      <c r="D13" s="339">
        <v>0.14683964123371271</v>
      </c>
    </row>
    <row r="14" spans="1:4" x14ac:dyDescent="0.25">
      <c r="A14" s="276" t="s">
        <v>291</v>
      </c>
      <c r="B14" s="328"/>
      <c r="C14" s="332"/>
      <c r="D14" s="277"/>
    </row>
    <row r="15" spans="1:4" s="273" customFormat="1" x14ac:dyDescent="0.25">
      <c r="A15" s="270"/>
      <c r="B15" s="329"/>
      <c r="C15" s="333"/>
      <c r="D15" s="278"/>
    </row>
    <row r="16" spans="1:4" x14ac:dyDescent="0.25">
      <c r="A16" s="274" t="s">
        <v>292</v>
      </c>
      <c r="B16" s="275">
        <v>0.12784631475982022</v>
      </c>
      <c r="C16" s="334">
        <v>0.36</v>
      </c>
      <c r="D16" s="338">
        <v>0.38280594330495293</v>
      </c>
    </row>
    <row r="17" spans="1:4" x14ac:dyDescent="0.25">
      <c r="A17" s="279" t="s">
        <v>293</v>
      </c>
      <c r="B17" s="336">
        <v>0.15739658537834172</v>
      </c>
      <c r="C17" s="337">
        <v>0.83</v>
      </c>
      <c r="D17" s="340">
        <v>0.9923477949922912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9" t="s">
        <v>132</v>
      </c>
      <c r="B1" s="349"/>
      <c r="C1" s="349"/>
      <c r="D1" s="349"/>
    </row>
    <row r="2" spans="1:4" ht="18.75" x14ac:dyDescent="0.25">
      <c r="A2" s="349" t="s">
        <v>282</v>
      </c>
      <c r="B2" s="349"/>
      <c r="C2" s="349"/>
      <c r="D2" s="349"/>
    </row>
    <row r="3" spans="1:4" ht="18.75" x14ac:dyDescent="0.25">
      <c r="A3" s="349" t="s">
        <v>340</v>
      </c>
      <c r="B3" s="349"/>
      <c r="C3" s="349"/>
      <c r="D3" s="349"/>
    </row>
    <row r="5" spans="1:4" x14ac:dyDescent="0.25">
      <c r="A5" s="354" t="s">
        <v>283</v>
      </c>
      <c r="B5" s="356" t="s">
        <v>284</v>
      </c>
      <c r="C5" s="356" t="s">
        <v>285</v>
      </c>
      <c r="D5" s="356" t="s">
        <v>1</v>
      </c>
    </row>
    <row r="6" spans="1:4" x14ac:dyDescent="0.25">
      <c r="A6" s="355"/>
      <c r="B6" s="357"/>
      <c r="C6" s="357"/>
      <c r="D6" s="357"/>
    </row>
    <row r="7" spans="1:4" s="273" customFormat="1" x14ac:dyDescent="0.25">
      <c r="A7" s="270"/>
      <c r="B7" s="271"/>
      <c r="C7" s="271"/>
      <c r="D7" s="272"/>
    </row>
    <row r="8" spans="1:4" x14ac:dyDescent="0.25">
      <c r="A8" s="274" t="s">
        <v>286</v>
      </c>
      <c r="B8" s="275">
        <v>0.139148409876616</v>
      </c>
      <c r="C8" s="334">
        <v>0.33</v>
      </c>
      <c r="D8" s="317">
        <v>0.23729578164828066</v>
      </c>
    </row>
    <row r="9" spans="1:4" x14ac:dyDescent="0.25">
      <c r="A9" s="274" t="s">
        <v>287</v>
      </c>
      <c r="B9" s="275">
        <v>0.2012108650434665</v>
      </c>
      <c r="C9" s="334">
        <v>0.55000000000000004</v>
      </c>
      <c r="D9" s="317">
        <v>0.37622342900957495</v>
      </c>
    </row>
    <row r="10" spans="1:4" x14ac:dyDescent="0.25">
      <c r="A10" s="276" t="s">
        <v>288</v>
      </c>
      <c r="B10" s="328"/>
      <c r="C10" s="328"/>
      <c r="D10" s="277"/>
    </row>
    <row r="11" spans="1:4" s="273" customFormat="1" x14ac:dyDescent="0.25">
      <c r="A11" s="270"/>
      <c r="B11" s="329"/>
      <c r="C11" s="329"/>
      <c r="D11" s="278"/>
    </row>
    <row r="12" spans="1:4" x14ac:dyDescent="0.25">
      <c r="A12" s="274" t="s">
        <v>289</v>
      </c>
      <c r="B12" s="283">
        <v>1.6061764891449639E-2</v>
      </c>
      <c r="C12" s="331">
        <v>5.239564310986182E-2</v>
      </c>
      <c r="D12" s="316">
        <v>6.2017203429937731E-2</v>
      </c>
    </row>
    <row r="13" spans="1:4" x14ac:dyDescent="0.25">
      <c r="A13" s="274" t="s">
        <v>290</v>
      </c>
      <c r="B13" s="283">
        <v>0.12870342636231211</v>
      </c>
      <c r="C13" s="331">
        <v>0.14179836886725192</v>
      </c>
      <c r="D13" s="316">
        <v>0.16794587236705785</v>
      </c>
    </row>
    <row r="14" spans="1:4" x14ac:dyDescent="0.25">
      <c r="A14" s="276" t="s">
        <v>291</v>
      </c>
      <c r="B14" s="328"/>
      <c r="C14" s="332"/>
      <c r="D14" s="277"/>
    </row>
    <row r="15" spans="1:4" s="273" customFormat="1" x14ac:dyDescent="0.25">
      <c r="A15" s="270"/>
      <c r="B15" s="329"/>
      <c r="C15" s="333"/>
      <c r="D15" s="278"/>
    </row>
    <row r="16" spans="1:4" x14ac:dyDescent="0.25">
      <c r="A16" s="274" t="s">
        <v>292</v>
      </c>
      <c r="B16" s="275">
        <v>0.12479671556089172</v>
      </c>
      <c r="C16" s="334">
        <v>0.37</v>
      </c>
      <c r="D16" s="317">
        <v>0.36926899456269247</v>
      </c>
    </row>
    <row r="17" spans="1:4" x14ac:dyDescent="0.25">
      <c r="A17" s="279" t="s">
        <v>293</v>
      </c>
      <c r="B17" s="336">
        <v>0.15258104958859181</v>
      </c>
      <c r="C17" s="337">
        <v>0.9</v>
      </c>
      <c r="D17" s="318">
        <v>1.0105873675332708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41"/>
  <sheetViews>
    <sheetView showGridLines="0" tabSelected="1" zoomScaleNormal="100" workbookViewId="0">
      <selection activeCell="Y1" sqref="Y1:AQ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19" width="11.42578125" style="1" hidden="1" customWidth="1"/>
    <col min="20" max="24" width="11.42578125" style="1" customWidth="1"/>
    <col min="25" max="16384" width="11.42578125" style="1"/>
  </cols>
  <sheetData>
    <row r="1" spans="2:24" ht="18.75" x14ac:dyDescent="0.25">
      <c r="B1" s="358" t="s">
        <v>132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</row>
    <row r="2" spans="2:24" ht="21" customHeight="1" x14ac:dyDescent="0.25">
      <c r="B2" s="359" t="s">
        <v>279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</row>
    <row r="3" spans="2:24" x14ac:dyDescent="0.25">
      <c r="B3" s="360" t="s">
        <v>366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</row>
    <row r="4" spans="2:24" ht="39.75" customHeight="1" x14ac:dyDescent="0.25">
      <c r="B4" s="2"/>
      <c r="C4" s="260" t="s">
        <v>0</v>
      </c>
      <c r="D4" s="261" t="s">
        <v>321</v>
      </c>
      <c r="E4" s="261" t="s">
        <v>315</v>
      </c>
      <c r="F4" s="261" t="s">
        <v>317</v>
      </c>
      <c r="G4" s="261" t="s">
        <v>326</v>
      </c>
      <c r="H4" s="261" t="s">
        <v>329</v>
      </c>
      <c r="I4" s="261" t="s">
        <v>332</v>
      </c>
      <c r="J4" s="261" t="s">
        <v>333</v>
      </c>
      <c r="K4" s="261" t="s">
        <v>335</v>
      </c>
      <c r="L4" s="261" t="s">
        <v>337</v>
      </c>
      <c r="M4" s="261" t="s">
        <v>339</v>
      </c>
      <c r="N4" s="261" t="s">
        <v>341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361</v>
      </c>
      <c r="W4" s="261" t="s">
        <v>364</v>
      </c>
      <c r="X4" s="261" t="s">
        <v>365</v>
      </c>
    </row>
    <row r="5" spans="2:24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</row>
    <row r="6" spans="2:24" x14ac:dyDescent="0.25">
      <c r="B6" s="5"/>
      <c r="C6" s="259" t="s">
        <v>322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v>187.70357026999997</v>
      </c>
      <c r="N6" s="269">
        <v>275.90802122000002</v>
      </c>
      <c r="O6" s="269">
        <v>438.54142601999985</v>
      </c>
      <c r="P6" s="269">
        <v>549.12714961000006</v>
      </c>
      <c r="Q6" s="269">
        <v>332.67525883999991</v>
      </c>
      <c r="R6" s="269">
        <v>433.93431843000008</v>
      </c>
      <c r="S6" s="269">
        <v>516.24940692999996</v>
      </c>
      <c r="T6" s="269">
        <v>422.79353038000016</v>
      </c>
      <c r="U6" s="269">
        <v>60.349711999999997</v>
      </c>
      <c r="V6" s="269">
        <v>119.99800187999999</v>
      </c>
      <c r="W6" s="269">
        <v>161.84593569</v>
      </c>
      <c r="X6" s="269">
        <v>217.98565553</v>
      </c>
    </row>
    <row r="7" spans="2:24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  <c r="W7" s="266">
        <v>161.84593569</v>
      </c>
      <c r="X7" s="266">
        <v>217.98565553</v>
      </c>
    </row>
    <row r="8" spans="2:24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</row>
    <row r="9" spans="2:24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</row>
    <row r="10" spans="2:24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  <c r="X10" s="266">
        <v>217.98565553</v>
      </c>
    </row>
    <row r="11" spans="2:24" x14ac:dyDescent="0.25">
      <c r="B11" s="5"/>
      <c r="C11" s="263" t="s">
        <v>12</v>
      </c>
      <c r="D11" s="313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</row>
    <row r="12" spans="2:24" x14ac:dyDescent="0.25">
      <c r="B12" s="5"/>
      <c r="C12" s="263" t="s">
        <v>177</v>
      </c>
      <c r="D12" s="307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</row>
    <row r="13" spans="2:24" x14ac:dyDescent="0.25">
      <c r="B13" s="5"/>
      <c r="C13" s="265" t="s">
        <v>154</v>
      </c>
      <c r="D13" s="313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</row>
    <row r="14" spans="2:24" x14ac:dyDescent="0.25">
      <c r="B14" s="5"/>
      <c r="C14" s="265" t="s">
        <v>155</v>
      </c>
      <c r="D14" s="313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</row>
    <row r="15" spans="2:24" x14ac:dyDescent="0.25">
      <c r="B15" s="5"/>
      <c r="C15" s="265" t="s">
        <v>156</v>
      </c>
      <c r="D15" s="313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</row>
    <row r="16" spans="2:24" x14ac:dyDescent="0.25">
      <c r="B16" s="5"/>
      <c r="C16" s="265" t="s">
        <v>318</v>
      </c>
      <c r="D16" s="313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</row>
    <row r="17" spans="2:24" x14ac:dyDescent="0.25">
      <c r="B17" s="5"/>
      <c r="C17" s="265"/>
      <c r="D17" s="267"/>
      <c r="E17" s="269"/>
      <c r="F17" s="269"/>
      <c r="G17" s="269"/>
      <c r="H17" s="269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06"/>
      <c r="V17" s="306"/>
      <c r="W17" s="306"/>
      <c r="X17" s="306"/>
    </row>
    <row r="18" spans="2:24" x14ac:dyDescent="0.25">
      <c r="B18" s="5"/>
      <c r="C18" s="259" t="s">
        <v>13</v>
      </c>
      <c r="D18" s="307">
        <v>17.929113549999997</v>
      </c>
      <c r="E18" s="307">
        <v>375.68</v>
      </c>
      <c r="F18" s="307">
        <v>978.17</v>
      </c>
      <c r="G18" s="307">
        <v>454.36817629000001</v>
      </c>
      <c r="H18" s="307">
        <v>712.26121437999984</v>
      </c>
      <c r="I18" s="307">
        <v>186.88870309999999</v>
      </c>
      <c r="J18" s="307">
        <v>263.14060549999999</v>
      </c>
      <c r="K18" s="307">
        <v>307.19455413000003</v>
      </c>
      <c r="L18" s="307">
        <v>361.92233785999991</v>
      </c>
      <c r="M18" s="307">
        <v>150.02820008999998</v>
      </c>
      <c r="N18" s="307">
        <v>201.44966462999992</v>
      </c>
      <c r="O18" s="307">
        <v>346.89840318000006</v>
      </c>
      <c r="P18" s="307">
        <v>421.32511714999998</v>
      </c>
      <c r="Q18" s="307">
        <v>297.81844734000003</v>
      </c>
      <c r="R18" s="307">
        <v>367.15420168000003</v>
      </c>
      <c r="S18" s="307">
        <v>423.94159560000003</v>
      </c>
      <c r="T18" s="307">
        <v>478.83429269000015</v>
      </c>
      <c r="U18" s="307">
        <v>116.19784646000001</v>
      </c>
      <c r="V18" s="307">
        <v>197.20700568000007</v>
      </c>
      <c r="W18" s="307">
        <v>246.52540665999996</v>
      </c>
      <c r="X18" s="307">
        <v>333.20304282000006</v>
      </c>
    </row>
    <row r="19" spans="2:24" x14ac:dyDescent="0.25">
      <c r="B19" s="5"/>
      <c r="C19" s="263" t="s">
        <v>14</v>
      </c>
      <c r="D19" s="267">
        <v>0</v>
      </c>
      <c r="E19" s="269">
        <v>0</v>
      </c>
      <c r="F19" s="269">
        <v>0</v>
      </c>
      <c r="G19" s="269">
        <v>0</v>
      </c>
      <c r="H19" s="269">
        <v>0</v>
      </c>
      <c r="I19" s="269">
        <v>0</v>
      </c>
      <c r="J19" s="269">
        <v>0</v>
      </c>
      <c r="K19" s="269">
        <v>0</v>
      </c>
      <c r="L19" s="269">
        <v>0</v>
      </c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</row>
    <row r="20" spans="2:24" x14ac:dyDescent="0.25">
      <c r="B20" s="5"/>
      <c r="C20" s="263" t="s">
        <v>15</v>
      </c>
      <c r="D20" s="267">
        <v>17.929113549999997</v>
      </c>
      <c r="E20" s="269">
        <v>375.68</v>
      </c>
      <c r="F20" s="269">
        <v>978.17</v>
      </c>
      <c r="G20" s="269">
        <v>454.36817629000001</v>
      </c>
      <c r="H20" s="269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  <c r="Q20" s="266">
        <v>297.81844734000003</v>
      </c>
      <c r="R20" s="266">
        <v>367.15420168000003</v>
      </c>
      <c r="S20" s="266">
        <v>423.94159560000003</v>
      </c>
      <c r="T20" s="266">
        <v>478.83429269000015</v>
      </c>
      <c r="U20" s="266">
        <v>116.19784646000001</v>
      </c>
      <c r="V20" s="266">
        <v>197.20700568000007</v>
      </c>
      <c r="W20" s="266">
        <v>246.52540665999996</v>
      </c>
      <c r="X20" s="266">
        <v>333.20304282000006</v>
      </c>
    </row>
    <row r="21" spans="2:24" x14ac:dyDescent="0.25">
      <c r="B21" s="5"/>
      <c r="C21" s="263"/>
      <c r="D21" s="267"/>
      <c r="E21" s="269"/>
      <c r="F21" s="269"/>
      <c r="G21" s="269"/>
      <c r="H21" s="269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8"/>
      <c r="X21" s="308"/>
    </row>
    <row r="22" spans="2:24" x14ac:dyDescent="0.25">
      <c r="B22" s="5"/>
      <c r="C22" s="259" t="s">
        <v>16</v>
      </c>
      <c r="D22" s="267">
        <v>78.237349330000001</v>
      </c>
      <c r="E22" s="269">
        <v>60</v>
      </c>
      <c r="F22" s="269">
        <v>188</v>
      </c>
      <c r="G22" s="269">
        <v>97.660927769999887</v>
      </c>
      <c r="H22" s="269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69">
        <v>37.675370179999987</v>
      </c>
      <c r="N22" s="269">
        <v>74.458356590000108</v>
      </c>
      <c r="O22" s="269">
        <v>91.643022839999787</v>
      </c>
      <c r="P22" s="269">
        <v>127.80203246000008</v>
      </c>
      <c r="Q22" s="269">
        <v>34.856811499999878</v>
      </c>
      <c r="R22" s="269">
        <v>66.780116750000047</v>
      </c>
      <c r="S22" s="269">
        <v>92.307811329999936</v>
      </c>
      <c r="T22" s="269">
        <v>-56.040762309999991</v>
      </c>
      <c r="U22" s="269">
        <v>-55.848134460000011</v>
      </c>
      <c r="V22" s="269">
        <v>-77.209003800000076</v>
      </c>
      <c r="W22" s="269">
        <v>-84.679470969999954</v>
      </c>
      <c r="X22" s="269">
        <v>-115.21738729000006</v>
      </c>
    </row>
    <row r="23" spans="2:24" x14ac:dyDescent="0.25">
      <c r="B23" s="5"/>
      <c r="C23" s="259" t="s">
        <v>17</v>
      </c>
      <c r="D23" s="267">
        <v>0</v>
      </c>
      <c r="E23" s="269">
        <v>0</v>
      </c>
      <c r="F23" s="269">
        <v>0</v>
      </c>
      <c r="G23" s="269">
        <v>0</v>
      </c>
      <c r="H23" s="269">
        <v>0</v>
      </c>
      <c r="I23" s="266">
        <v>0</v>
      </c>
      <c r="J23" s="266"/>
      <c r="K23" s="266"/>
      <c r="L23" s="266"/>
      <c r="M23" s="266"/>
      <c r="N23" s="266"/>
      <c r="O23" s="266"/>
      <c r="P23" s="266"/>
      <c r="Q23" s="266"/>
      <c r="R23" s="266"/>
      <c r="S23" s="266"/>
      <c r="T23" s="266"/>
      <c r="U23" s="266"/>
      <c r="V23" s="266"/>
      <c r="W23" s="341"/>
      <c r="X23" s="341"/>
    </row>
    <row r="24" spans="2:24" x14ac:dyDescent="0.25">
      <c r="B24" s="5"/>
      <c r="C24" s="259" t="s">
        <v>18</v>
      </c>
      <c r="D24" s="267">
        <v>78.237349330000001</v>
      </c>
      <c r="E24" s="269">
        <v>60</v>
      </c>
      <c r="F24" s="269">
        <v>188</v>
      </c>
      <c r="G24" s="269">
        <v>97.660927769999887</v>
      </c>
      <c r="H24" s="269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69">
        <v>37.675370179999987</v>
      </c>
      <c r="N24" s="269">
        <v>74.458356590000108</v>
      </c>
      <c r="O24" s="269">
        <v>91.643022839999787</v>
      </c>
      <c r="P24" s="269">
        <v>127.80203246000008</v>
      </c>
      <c r="Q24" s="269">
        <v>34.856811499999878</v>
      </c>
      <c r="R24" s="269">
        <v>66.780116750000047</v>
      </c>
      <c r="S24" s="269">
        <v>92.307811329999936</v>
      </c>
      <c r="T24" s="269">
        <v>-56.040762309999991</v>
      </c>
      <c r="U24" s="269">
        <v>-55.848134460000011</v>
      </c>
      <c r="V24" s="269">
        <v>-77.209003800000076</v>
      </c>
      <c r="W24" s="269">
        <v>-84.679470969999954</v>
      </c>
      <c r="X24" s="269">
        <v>-115.21738729000006</v>
      </c>
    </row>
    <row r="25" spans="2:24" x14ac:dyDescent="0.25">
      <c r="B25" s="5"/>
      <c r="C25" s="263"/>
      <c r="D25" s="267"/>
      <c r="E25" s="269"/>
      <c r="F25" s="269"/>
      <c r="G25" s="269"/>
      <c r="H25" s="269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8"/>
      <c r="X25" s="308"/>
    </row>
    <row r="26" spans="2:24" x14ac:dyDescent="0.25">
      <c r="B26" s="5"/>
      <c r="C26" s="259" t="s">
        <v>20</v>
      </c>
      <c r="D26" s="267">
        <v>71.445026499999997</v>
      </c>
      <c r="E26" s="269">
        <v>50.95</v>
      </c>
      <c r="F26" s="269">
        <v>168.64</v>
      </c>
      <c r="G26" s="269">
        <v>59.518833430000001</v>
      </c>
      <c r="H26" s="269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69">
        <v>24.741274449999999</v>
      </c>
      <c r="N26" s="269">
        <v>45.878734389999998</v>
      </c>
      <c r="O26" s="269">
        <v>53.995876730000006</v>
      </c>
      <c r="P26" s="269">
        <v>72.475882030000008</v>
      </c>
      <c r="Q26" s="269">
        <v>21.980035059999995</v>
      </c>
      <c r="R26" s="269">
        <v>42.808036279999996</v>
      </c>
      <c r="S26" s="269">
        <v>57.750342029999999</v>
      </c>
      <c r="T26" s="269">
        <v>75.631409690000012</v>
      </c>
      <c r="U26" s="269">
        <v>54.606299560000004</v>
      </c>
      <c r="V26" s="269">
        <v>104.46647782999999</v>
      </c>
      <c r="W26" s="269">
        <v>137.21910799</v>
      </c>
      <c r="X26" s="269">
        <v>183.33611397999999</v>
      </c>
    </row>
    <row r="27" spans="2:24" x14ac:dyDescent="0.25">
      <c r="B27" s="5"/>
      <c r="C27" s="259" t="s">
        <v>325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  <c r="Q27" s="266">
        <v>21.980035059999995</v>
      </c>
      <c r="R27" s="266">
        <v>42.808036279999996</v>
      </c>
      <c r="S27" s="266">
        <v>57.750342029999999</v>
      </c>
      <c r="T27" s="266">
        <v>75.631409690000012</v>
      </c>
      <c r="U27" s="266">
        <v>54.606299560000004</v>
      </c>
      <c r="V27" s="266">
        <v>104.46647782999999</v>
      </c>
      <c r="W27" s="266">
        <v>137.21910799</v>
      </c>
      <c r="X27" s="266">
        <v>183.33611397999999</v>
      </c>
    </row>
    <row r="28" spans="2:24" x14ac:dyDescent="0.25">
      <c r="B28" s="5"/>
      <c r="C28" s="259" t="s">
        <v>158</v>
      </c>
      <c r="D28" s="267">
        <v>0</v>
      </c>
      <c r="E28" s="269">
        <v>0</v>
      </c>
      <c r="F28" s="269">
        <v>0</v>
      </c>
      <c r="G28" s="269"/>
      <c r="H28" s="269"/>
      <c r="I28" s="306"/>
      <c r="J28" s="306"/>
      <c r="K28" s="306"/>
      <c r="L28" s="306"/>
      <c r="M28" s="306"/>
      <c r="N28" s="306"/>
      <c r="O28" s="306"/>
      <c r="P28" s="306"/>
      <c r="Q28" s="306"/>
      <c r="R28" s="306"/>
      <c r="S28" s="306"/>
      <c r="T28" s="306"/>
      <c r="U28" s="306"/>
      <c r="V28" s="306"/>
      <c r="W28" s="306"/>
      <c r="X28" s="306"/>
    </row>
    <row r="29" spans="2:24" x14ac:dyDescent="0.25">
      <c r="B29" s="5"/>
      <c r="C29" s="259" t="s">
        <v>157</v>
      </c>
      <c r="D29" s="267">
        <v>0</v>
      </c>
      <c r="E29" s="269">
        <v>0</v>
      </c>
      <c r="F29" s="269">
        <v>0</v>
      </c>
      <c r="G29" s="269"/>
      <c r="H29" s="269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</row>
    <row r="30" spans="2:24" x14ac:dyDescent="0.25">
      <c r="B30" s="5"/>
      <c r="C30" s="259" t="s">
        <v>319</v>
      </c>
      <c r="D30" s="313">
        <v>0</v>
      </c>
      <c r="E30" s="269">
        <v>0</v>
      </c>
      <c r="F30" s="269">
        <v>0</v>
      </c>
      <c r="G30" s="269"/>
      <c r="H30" s="269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</row>
    <row r="31" spans="2:24" x14ac:dyDescent="0.25">
      <c r="B31" s="5"/>
      <c r="C31" s="259" t="s">
        <v>320</v>
      </c>
      <c r="D31" s="313">
        <v>0</v>
      </c>
      <c r="E31" s="269">
        <v>0</v>
      </c>
      <c r="F31" s="269">
        <v>0</v>
      </c>
      <c r="G31" s="269"/>
      <c r="H31" s="269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</row>
    <row r="32" spans="2:24" x14ac:dyDescent="0.25">
      <c r="B32" s="5"/>
      <c r="C32" s="259"/>
      <c r="D32" s="267"/>
      <c r="E32" s="269"/>
      <c r="F32" s="269"/>
      <c r="G32" s="269"/>
      <c r="H32" s="269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</row>
    <row r="33" spans="2:24" x14ac:dyDescent="0.25">
      <c r="B33" s="5"/>
      <c r="C33" s="259" t="s">
        <v>324</v>
      </c>
      <c r="D33" s="267">
        <v>0</v>
      </c>
      <c r="E33" s="269">
        <v>0</v>
      </c>
      <c r="F33" s="269">
        <v>0</v>
      </c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</row>
    <row r="34" spans="2:24" x14ac:dyDescent="0.25">
      <c r="B34" s="5"/>
      <c r="C34" s="259"/>
      <c r="D34" s="267"/>
      <c r="E34" s="269"/>
      <c r="F34" s="269"/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</row>
    <row r="35" spans="2:24" x14ac:dyDescent="0.25">
      <c r="B35" s="5"/>
      <c r="C35" s="259" t="s">
        <v>19</v>
      </c>
      <c r="D35" s="267">
        <v>0</v>
      </c>
      <c r="E35" s="269">
        <v>0.51</v>
      </c>
      <c r="F35" s="269">
        <v>1.75</v>
      </c>
      <c r="G35" s="269">
        <v>0.51086109000000002</v>
      </c>
      <c r="H35" s="269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  <c r="Q35" s="266">
        <v>0.34299251000000008</v>
      </c>
      <c r="R35" s="266">
        <v>0.57686751999999986</v>
      </c>
      <c r="S35" s="266">
        <v>0.6700219300000001</v>
      </c>
      <c r="T35" s="266">
        <v>179.78055653000007</v>
      </c>
      <c r="U35" s="266">
        <v>140.78640535</v>
      </c>
      <c r="V35" s="266">
        <v>241.45276204999999</v>
      </c>
      <c r="W35" s="266">
        <v>300.50610284999999</v>
      </c>
      <c r="X35" s="266">
        <v>390.76651996000004</v>
      </c>
    </row>
    <row r="36" spans="2:24" x14ac:dyDescent="0.25">
      <c r="B36" s="5"/>
      <c r="C36" s="259"/>
      <c r="D36" s="267"/>
      <c r="E36" s="269"/>
      <c r="F36" s="269"/>
      <c r="G36" s="269"/>
      <c r="H36" s="269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</row>
    <row r="37" spans="2:24" x14ac:dyDescent="0.25">
      <c r="B37" s="5"/>
      <c r="C37" s="259" t="s">
        <v>21</v>
      </c>
      <c r="D37" s="267">
        <v>6.7923228299999998</v>
      </c>
      <c r="E37" s="269">
        <v>10</v>
      </c>
      <c r="F37" s="269">
        <v>21</v>
      </c>
      <c r="G37" s="269">
        <v>38.652955429999956</v>
      </c>
      <c r="H37" s="269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69">
        <v>13.355012280000031</v>
      </c>
      <c r="N37" s="269">
        <v>29.181651790000096</v>
      </c>
      <c r="O37" s="269">
        <v>38.582782729999792</v>
      </c>
      <c r="P37" s="269">
        <v>56.546173520000004</v>
      </c>
      <c r="Q37" s="269">
        <v>13.219768949999876</v>
      </c>
      <c r="R37" s="269">
        <v>24.548947990000048</v>
      </c>
      <c r="S37" s="269">
        <v>35.227491229999927</v>
      </c>
      <c r="T37" s="269">
        <v>48.108384530000016</v>
      </c>
      <c r="U37" s="269">
        <v>30.331971329999984</v>
      </c>
      <c r="V37" s="269">
        <v>59.777280419999897</v>
      </c>
      <c r="W37" s="269">
        <v>78.607523890000024</v>
      </c>
      <c r="X37" s="269">
        <v>92.21301868999997</v>
      </c>
    </row>
    <row r="38" spans="2:24" x14ac:dyDescent="0.25">
      <c r="B38" s="239"/>
      <c r="C38" s="259"/>
      <c r="D38" s="267"/>
      <c r="E38" s="269"/>
      <c r="F38" s="269"/>
      <c r="G38" s="269"/>
      <c r="H38" s="269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</row>
    <row r="39" spans="2:24" x14ac:dyDescent="0.25">
      <c r="B39" s="7"/>
      <c r="C39" s="259" t="s">
        <v>268</v>
      </c>
      <c r="D39" s="267">
        <v>0</v>
      </c>
      <c r="E39" s="269">
        <v>9.6300000000000008</v>
      </c>
      <c r="F39" s="269">
        <v>20.82</v>
      </c>
      <c r="G39" s="269">
        <v>38.652955429999956</v>
      </c>
      <c r="H39" s="269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  <c r="Q39" s="266">
        <v>13.219768949999876</v>
      </c>
      <c r="R39" s="266">
        <v>24.548947990000048</v>
      </c>
      <c r="S39" s="266">
        <v>35.227491229999927</v>
      </c>
      <c r="T39" s="266">
        <v>48.108384530000016</v>
      </c>
      <c r="U39" s="266">
        <v>30.331971329999984</v>
      </c>
      <c r="V39" s="266">
        <v>59.777280419999897</v>
      </c>
      <c r="W39" s="266">
        <v>78.607523890000024</v>
      </c>
      <c r="X39" s="266">
        <v>92.21301868999997</v>
      </c>
    </row>
    <row r="40" spans="2:24" x14ac:dyDescent="0.25">
      <c r="D40" s="308"/>
    </row>
    <row r="41" spans="2:24" x14ac:dyDescent="0.25">
      <c r="C41" s="1" t="s">
        <v>323</v>
      </c>
    </row>
  </sheetData>
  <mergeCells count="3">
    <mergeCell ref="B1:X1"/>
    <mergeCell ref="B2:X2"/>
    <mergeCell ref="B3:X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BS</vt:lpstr>
      <vt:lpstr>EU</vt:lpstr>
      <vt:lpstr>EU 1Q</vt:lpstr>
      <vt:lpstr>BS 1Q 2017</vt:lpstr>
      <vt:lpstr>Banco BS no usar</vt:lpstr>
      <vt:lpstr>Ind Sept19</vt:lpstr>
      <vt:lpstr>Ind Jun19</vt:lpstr>
      <vt:lpstr>Ind Marz19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2022-03-30T19:55:30Z</dcterms:modified>
</cp:coreProperties>
</file>