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7" l="1"/>
  <c r="P7" i="27"/>
  <c r="P6" i="27" s="1"/>
  <c r="P18" i="27"/>
  <c r="P26" i="27"/>
  <c r="P22" i="27" l="1"/>
  <c r="P24" i="27" l="1"/>
  <c r="O26" i="27" l="1"/>
  <c r="O18" i="27"/>
  <c r="O11" i="27"/>
  <c r="O7" i="27"/>
  <c r="O6" i="27" s="1"/>
  <c r="O22" i="27" l="1"/>
  <c r="O24" i="27" s="1"/>
  <c r="N7" i="27" l="1"/>
  <c r="N11" i="27"/>
  <c r="N18" i="27"/>
  <c r="N26" i="27"/>
  <c r="N6" i="27" l="1"/>
  <c r="N22" i="27" l="1"/>
  <c r="N24" i="27"/>
  <c r="M26" i="27" l="1"/>
  <c r="M18" i="27" l="1"/>
  <c r="M11" i="27"/>
  <c r="M7" i="27"/>
  <c r="M6" i="27" s="1"/>
  <c r="M22" i="27" l="1"/>
  <c r="M24" i="27" s="1"/>
  <c r="L11" i="27" l="1"/>
  <c r="L7" i="27" l="1"/>
  <c r="L18" i="27"/>
  <c r="L6" i="27" l="1"/>
  <c r="K18" i="27" l="1"/>
  <c r="K11" i="27"/>
  <c r="K7" i="27"/>
  <c r="K6" i="27" l="1"/>
  <c r="J18" i="27" l="1"/>
  <c r="J11" i="27" l="1"/>
  <c r="J7" i="27"/>
  <c r="J6" i="27" l="1"/>
  <c r="I11" i="27" l="1"/>
  <c r="I18" i="27" l="1"/>
  <c r="I7" i="27"/>
  <c r="I6" i="27" l="1"/>
  <c r="H11" i="27" l="1"/>
  <c r="H7" i="27"/>
  <c r="H6" i="27" l="1"/>
  <c r="H18" i="27"/>
  <c r="G18" i="27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<sst xmlns="http://schemas.openxmlformats.org/spreadsheetml/2006/main" count="559" uniqueCount="316">
  <si>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</si>
  <si>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</si>
  <si>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</si>
  <si>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</si>
  <si>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</si>
  <si>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</si>
  <si>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</si>
  <si>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</si>
  <si>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</si>
  <si>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</si>
  <si>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</si>
  <si>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</si>
  <si>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</si>
  <si>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</si>
  <si>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</si>
  <si>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</si>
  <si>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</si>
  <si>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</si>
  <si>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</si>
  <si>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</si>
  <si>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</si>
  <si>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</si>
  <si>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</si>
  <si>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</si>
  <si>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</si>
  <si>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</si>
  <si>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</si>
  <si>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</si>
  <si>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</si>
  <si>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</si>
  <si>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</si>
  <si>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</si>
  <si>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</si>
  <si>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</si>
  <si>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</si>
  <si>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</si>
  <si>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</si>
  <si>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</si>
  <si>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</si>
  <si>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</si>
  <si>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</si>
  <si>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</si>
  <si>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</si>
  <si>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</si>
  <si>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</si>
  <si>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</si>
  <si>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</si>
  <si>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</si>
  <si>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</si>
  <si>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</si>
  <si>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</si>
  <si>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</si>
  <si>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</si>
  <si>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</si>
  <si>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</si>
  <si>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</si>
  <si>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</si>
  <si>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</si>
  <si>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</si>
  <si>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</si>
  <si>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</si>
  <si>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</si>
  <si>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</si>
  <si>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</si>
  <si>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</si>
  <si>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</si>
  <si>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</si>
  <si>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</si>
  <si>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</si>
  <si>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</si>
  <si>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</si>
  <si>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</si>
  <si>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</si>
  <si>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</si>
  <si>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</si>
  <si>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</si>
  <si>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</si>
  <si>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</si>
  <si>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</si>
  <si>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</si>
  <si>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</si>
  <si>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</si>
  <si>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</si>
  <si>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</si>
  <si>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</si>
  <si>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</si>
  <si>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</si>
  <si>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</si>
  <si>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</si>
  <si>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</si>
  <si>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</si>
  <si>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</si>
  <si>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</si>
  <si>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</si>
  <si>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</si>
  <si>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</si>
  <si>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</si>
  <si>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</si>
  <si>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</si>
  <si>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</si>
  <si>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</si>
  <si>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</si>
  <si>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</si>
  <si>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</si>
  <si>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</si>
  <si>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</si>
  <si>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</si>
  <si>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</si>
  <si>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</si>
  <si>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</si>
  <si>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</si>
  <si>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</si>
  <si>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</si>
  <si>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</si>
  <si>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</si>
  <si>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</si>
  <si>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</si>
  <si>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</si>
  <si>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</si>
  <si>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</si>
  <si>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</si>
  <si>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</si>
  <si>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</si>
  <si>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</si>
  <si>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</si>
  <si>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</si>
  <si>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</si>
  <si>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</si>
  <si>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</si>
  <si>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</si>
  <si>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</si>
  <si>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</si>
  <si>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</si>
  <si>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</si>
  <si>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</si>
  <si>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</si>
  <si>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</si>
  <si>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</si>
  <si>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</si>
  <si>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</si>
  <si>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</si>
  <si>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</si>
  <si>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</si>
  <si>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</si>
  <si>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</si>
  <si>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</si>
  <si>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</si>
  <si>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</si>
  <si>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</si>
  <si>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</si>
  <si>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</si>
  <si>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</si>
  <si>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</si>
  <si>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</si>
  <si>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</si>
  <si>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</si>
  <si>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</si>
  <si>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</si>
  <si>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</si>
  <si>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</si>
  <si>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</si>
  <si>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</si>
  <si>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</si>
  <si>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</si>
  <si>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</si>
  <si>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</si>
  <si>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</si>
  <si>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</si>
  <si>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</si>
  <si>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</si>
  <si>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</si>
  <si>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</si>
  <si>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</si>
  <si>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</si>
  <si>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</si>
  <si>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</si>
  <si>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</si>
  <si>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</si>
  <si>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</si>
  <si>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</si>
  <si>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</si>
  <si>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</si>
  <si>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</si>
  <si>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</si>
  <si>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</si>
  <si>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</si>
  <si>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</si>
  <si>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</si>
  <si>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</si>
  <si>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</si>
  <si>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</si>
  <si>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</si>
  <si>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</si>
  <si>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</si>
  <si>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</si>
  <si>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</si>
  <si>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</si>
  <si>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</si>
  <si>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</si>
  <si>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</si>
  <si>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</si>
  <si>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</si>
  <si>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</si>
  <si>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</si>
  <si>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</si>
  <si>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</si>
  <si>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</si>
  <si>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</si>
  <si>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</si>
  <si>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</si>
  <si>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</si>
  <si>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</si>
  <si>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</si>
  <si>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</si>
  <si>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</si>
  <si>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</si>
  <si>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</si>
  <si>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</si>
  <si>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</si>
  <si>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</si>
  <si>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</si>
  <si>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</si>
  <si>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</si>
  <si>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</si>
  <si>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</si>
  <si>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</si>
  <si>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</si>
  <si>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</si>
  <si>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</si>
  <si>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</si>
  <si>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</si>
  <si>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</si>
  <si>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</si>
  <si>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</si>
  <si>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</si>
  <si>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</si>
  <si>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</si>
  <si>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</si>
  <si>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</si>
  <si>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</si>
  <si>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</si>
  <si>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</si>
  <si>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</si>
  <si>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</si>
  <si>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</si>
  <si>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</si>
  <si>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</si>
  <si>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</si>
  <si>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</si>
  <si>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</si>
  <si>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</si>
  <si>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</si>
  <si>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</si>
  <si>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</si>
  <si>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</si>
  <si>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</si>
  <si>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</si>
  <si>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</si>
  <si>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</si>
  <si>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</si>
  <si>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</si>
  <si>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</si>
  <si>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</si>
  <si>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</si>
  <si>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</si>
  <si>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</si>
  <si>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</si>
  <si>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</si>
  <si>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</si>
  <si>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</si>
  <si>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</si>
  <si>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</si>
  <si>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</si>
  <si>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</si>
  <si>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</si>
  <si>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</si>
  <si>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</si>
  <si>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</si>
  <si>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</si>
  <si>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</si>
  <si>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</si>
  <si>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</si>
  <si>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</si>
  <si>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</si>
  <si>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</si>
  <si>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</si>
  <si>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</si>
  <si>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</si>
  <si>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</si>
  <si>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</si>
  <si>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</si>
  <si>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</si>
  <si>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</si>
  <si>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</si>
  <si>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</si>
  <si>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</si>
  <si>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</si>
  <si>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</si>
  <si>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</si>
  <si>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</si>
  <si>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</si>
  <si>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</si>
  <si>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</si>
  <si>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</si>
  <si>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</si>
  <si>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</si>
  <si>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</si>
  <si>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</si>
  <si>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</si>
  <si>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</si>
  <si>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</si>
  <si>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</si>
  <si>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</si>
  <si>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</si>
  <si>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</si>
  <si>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Diciembre 2018 /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</si>
</sst>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310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308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N12" sqref="N12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1" width="11.42578125" style="1" hidden="1" customWidth="1"/>
    <col min="12" max="16" width="11.42578125" style="1" customWidth="1"/>
    <col min="17" max="16384" width="11.42578125" style="1"/>
  </cols>
  <sheetData>
    <row r="1" spans="2:16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2:16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2:16" x14ac:dyDescent="0.25">
      <c r="B3" s="310" t="s">
        <v>315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</row>
    <row r="4" spans="2:16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</row>
    <row r="5" spans="2:16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</row>
    <row r="6" spans="2:16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f>+H7+H11</f>
        <v>5279.8554271140001</v>
      </c>
      <c r="I6" s="266">
        <f>+I7+I11</f>
        <v>1354.1044405359999</v>
      </c>
      <c r="J6" s="266">
        <f>+J7+J11</f>
        <v>2774.6047940550002</v>
      </c>
      <c r="K6" s="266">
        <f>+K7+K11</f>
        <v>4236.8369761780004</v>
      </c>
      <c r="L6" s="266">
        <f>+L7+L11</f>
        <v>5731.1317778510011</v>
      </c>
      <c r="M6" s="269">
        <f>+M7+M11+M12</f>
        <v>1490.884292787</v>
      </c>
      <c r="N6" s="269">
        <f>+N7+N11+N12</f>
        <v>3047.3406197449999</v>
      </c>
      <c r="O6" s="269">
        <f>+O7+O11+O12</f>
        <v>4550.2773881979992</v>
      </c>
      <c r="P6" s="269">
        <f>+P7+P11+P12</f>
        <v>6031.1861109840011</v>
      </c>
    </row>
    <row r="7" spans="2:16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f t="shared" ref="H7:M7" si="0">SUM(H8:H10)</f>
        <v>5243.4454271140003</v>
      </c>
      <c r="I7" s="266">
        <f t="shared" si="0"/>
        <v>1346.2844405359999</v>
      </c>
      <c r="J7" s="266">
        <f t="shared" si="0"/>
        <v>2758.7547940550003</v>
      </c>
      <c r="K7" s="266">
        <f t="shared" si="0"/>
        <v>4214.2469761780003</v>
      </c>
      <c r="L7" s="266">
        <f t="shared" si="0"/>
        <v>5699.9117778510008</v>
      </c>
      <c r="M7" s="266">
        <f t="shared" si="0"/>
        <v>1482.904292787</v>
      </c>
      <c r="N7" s="266">
        <f>SUM(N8:N10)</f>
        <v>3030.780619745</v>
      </c>
      <c r="O7" s="266">
        <f>SUM(O8:O10)</f>
        <v>4525.9573881979995</v>
      </c>
      <c r="P7" s="266">
        <f>SUM(P8:P10)</f>
        <v>5999.056110984001</v>
      </c>
    </row>
    <row r="8" spans="2:16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</row>
    <row r="9" spans="2:16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</row>
    <row r="10" spans="2:16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</row>
    <row r="11" spans="2:16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f>28.24+8.17</f>
        <v>36.409999999999997</v>
      </c>
      <c r="I11" s="266">
        <f>6.73+1.09</f>
        <v>7.82</v>
      </c>
      <c r="J11" s="266">
        <f>13.32+2.53</f>
        <v>15.85</v>
      </c>
      <c r="K11" s="266">
        <f>19.3+3.29</f>
        <v>22.59</v>
      </c>
      <c r="L11" s="266">
        <f>27.32+3.9</f>
        <v>31.22</v>
      </c>
      <c r="M11" s="269">
        <f>6.91+1.07</f>
        <v>7.98</v>
      </c>
      <c r="N11" s="269">
        <f>13.72+2.84</f>
        <v>16.560000000000002</v>
      </c>
      <c r="O11" s="269">
        <f>20.14+4.18</f>
        <v>24.32</v>
      </c>
      <c r="P11" s="269">
        <f>26.69+5.44</f>
        <v>32.130000000000003</v>
      </c>
    </row>
    <row r="12" spans="2:16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</row>
    <row r="13" spans="2:16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</row>
    <row r="14" spans="2:16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</row>
    <row r="15" spans="2:16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</row>
    <row r="16" spans="2:16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</row>
    <row r="17" spans="2:16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</row>
    <row r="18" spans="2:16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f t="shared" ref="G18:M18" si="1">+G19+G20</f>
        <v>1952.1000000000001</v>
      </c>
      <c r="H18" s="266">
        <f t="shared" si="1"/>
        <v>2633.95</v>
      </c>
      <c r="I18" s="266">
        <f t="shared" si="1"/>
        <v>680.66540370799999</v>
      </c>
      <c r="J18" s="266">
        <f t="shared" si="1"/>
        <v>1390.257065213</v>
      </c>
      <c r="K18" s="266">
        <f t="shared" si="1"/>
        <v>2149.6646615219997</v>
      </c>
      <c r="L18" s="266">
        <f t="shared" si="1"/>
        <v>2930.5148356129998</v>
      </c>
      <c r="M18" s="266">
        <f t="shared" si="1"/>
        <v>795.4105937700001</v>
      </c>
      <c r="N18" s="266">
        <f t="shared" ref="N18:O18" si="2">+N19+N20</f>
        <v>1638.049786868</v>
      </c>
      <c r="O18" s="266">
        <f t="shared" si="2"/>
        <v>2454.4159182063399</v>
      </c>
      <c r="P18" s="266">
        <f t="shared" ref="P18" si="3">+P19+P20</f>
        <v>3257.0988225455199</v>
      </c>
    </row>
    <row r="19" spans="2:16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</row>
    <row r="20" spans="2:16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</row>
    <row r="21" spans="2:16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</row>
    <row r="22" spans="2:16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f>+M6-M18</f>
        <v>695.47369901699994</v>
      </c>
      <c r="N22" s="269">
        <f>+N6-N18</f>
        <v>1409.290832877</v>
      </c>
      <c r="O22" s="269">
        <f>+O6-O18</f>
        <v>2095.8614699916593</v>
      </c>
      <c r="P22" s="269">
        <f>+P6-P18</f>
        <v>2774.0872884384812</v>
      </c>
    </row>
    <row r="23" spans="2:16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</row>
    <row r="24" spans="2:16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f>+M22-M23</f>
        <v>564.34096380699998</v>
      </c>
      <c r="N24" s="269">
        <f>+N22-N23</f>
        <v>1147.119649903</v>
      </c>
      <c r="O24" s="269">
        <f>+O22-O23</f>
        <v>1687.2140972956593</v>
      </c>
      <c r="P24" s="269">
        <f>+P22-P23</f>
        <v>2130.7841386074811</v>
      </c>
    </row>
    <row r="25" spans="2:16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</row>
    <row r="26" spans="2:16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f>SUM(M27:M31)</f>
        <v>601.01126392563799</v>
      </c>
      <c r="N26" s="269">
        <f>SUM(N27:N31)</f>
        <v>1274.8378647021</v>
      </c>
      <c r="O26" s="269">
        <f>SUM(O27:O31)</f>
        <v>1922.9411031173513</v>
      </c>
      <c r="P26" s="269">
        <f>SUM(P27:P31)</f>
        <v>2546.4966740160198</v>
      </c>
    </row>
    <row r="27" spans="2:16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</row>
    <row r="28" spans="2:16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</row>
    <row r="29" spans="2:16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</row>
    <row r="30" spans="2:16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</row>
    <row r="31" spans="2:16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</row>
    <row r="32" spans="2:16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</row>
    <row r="33" spans="2:16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</row>
    <row r="34" spans="2:16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</row>
    <row r="35" spans="2:16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</row>
    <row r="36" spans="2:16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</row>
    <row r="37" spans="2:16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</row>
    <row r="38" spans="2:16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</row>
    <row r="39" spans="2:16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</row>
    <row r="41" spans="2:16" x14ac:dyDescent="0.25">
      <c r="C41" s="1" t="s">
        <v>299</v>
      </c>
      <c r="D41" s="268"/>
      <c r="E41" s="268"/>
      <c r="F41" s="268"/>
      <c r="I41" s="268"/>
    </row>
    <row r="42" spans="2:16" x14ac:dyDescent="0.25">
      <c r="E42" s="268"/>
      <c r="F42" s="268"/>
    </row>
  </sheetData>
  <mergeCells count="3">
    <mergeCell ref="B1:P1"/>
    <mergeCell ref="B2:P2"/>
    <mergeCell ref="B3:P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2020-05-20T15:18:09Z</dcterms:modified>
</cp:coreProperties>
</file>