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12-2019\archivos por separados dic2019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Banco EERR" sheetId="27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27" l="1"/>
  <c r="P7" i="27"/>
  <c r="P6" i="27" s="1"/>
  <c r="P18" i="27"/>
  <c r="P26" i="27"/>
  <c r="P22" i="27" l="1"/>
  <c r="P24" i="27" l="1"/>
  <c r="O26" i="27" l="1"/>
  <c r="O18" i="27"/>
  <c r="O11" i="27"/>
  <c r="O7" i="27"/>
  <c r="O6" i="27" s="1"/>
  <c r="O22" i="27" l="1"/>
  <c r="O24" i="27" s="1"/>
  <c r="N7" i="27" l="1"/>
  <c r="N11" i="27"/>
  <c r="N18" i="27"/>
  <c r="N26" i="27"/>
  <c r="N6" i="27" l="1"/>
  <c r="N22" i="27" l="1"/>
  <c r="N24" i="27"/>
  <c r="M26" i="27" l="1"/>
  <c r="M18" i="27" l="1"/>
  <c r="M11" i="27"/>
  <c r="M7" i="27"/>
  <c r="M6" i="27" s="1"/>
  <c r="M22" i="27" l="1"/>
  <c r="M24" i="27" s="1"/>
  <c r="L11" i="27" l="1"/>
  <c r="L7" i="27" l="1"/>
  <c r="L18" i="27"/>
  <c r="L6" i="27" l="1"/>
  <c r="K18" i="27" l="1"/>
  <c r="K11" i="27"/>
  <c r="K7" i="27"/>
  <c r="K6" i="27" l="1"/>
  <c r="J18" i="27" l="1"/>
  <c r="J11" i="27" l="1"/>
  <c r="J7" i="27"/>
  <c r="J6" i="27" l="1"/>
  <c r="I11" i="27" l="1"/>
  <c r="I18" i="27" l="1"/>
  <c r="I7" i="27"/>
  <c r="I6" i="27" l="1"/>
  <c r="H11" i="27" l="1"/>
  <c r="H7" i="27"/>
  <c r="H6" i="27" l="1"/>
  <c r="H18" i="27"/>
  <c r="G18" i="27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<sst xmlns="http://schemas.openxmlformats.org/spreadsheetml/2006/main" count="559" uniqueCount="316">
  <si>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</si>
  <si>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</si>
  <si>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</si>
  <si>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</si>
  <si>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</si>
  <si>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</si>
  <si>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</si>
  <si>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</si>
  <si>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</si>
  <si>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</si>
  <si>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</si>
  <si>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</si>
  <si>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</si>
  <si>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</si>
  <si>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</si>
  <si>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</si>
  <si>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</si>
  <si>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</si>
  <si>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</si>
  <si>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</si>
  <si>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</si>
  <si>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</si>
  <si>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</si>
  <si>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</si>
  <si>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</si>
  <si>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</si>
  <si>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</si>
  <si>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</si>
  <si>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</si>
  <si>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</si>
  <si>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</si>
  <si>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</si>
  <si>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</si>
  <si>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</si>
  <si>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</si>
  <si>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</si>
  <si>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</si>
  <si>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</si>
  <si>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</si>
  <si>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</si>
  <si>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</si>
  <si>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</si>
  <si>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</si>
  <si>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</si>
  <si>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</si>
  <si>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</si>
  <si>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</si>
  <si>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</si>
  <si>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</si>
  <si>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</si>
  <si>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</si>
  <si>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</si>
  <si>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</si>
  <si>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</si>
  <si>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</si>
  <si>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</si>
  <si>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</si>
  <si>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</si>
  <si>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</si>
  <si>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</si>
  <si>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</si>
  <si>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</si>
  <si>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</si>
  <si>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</si>
  <si>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</si>
  <si>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</si>
  <si>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</si>
  <si>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</si>
  <si>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</si>
  <si>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</si>
  <si>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</si>
  <si>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</si>
  <si>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</si>
  <si>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</si>
  <si>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</si>
  <si>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</si>
  <si>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</si>
  <si>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</si>
  <si>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</si>
  <si>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</si>
  <si>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</si>
  <si>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</si>
  <si>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</si>
  <si>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</si>
  <si>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</si>
  <si>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</si>
  <si>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</si>
  <si>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</si>
  <si>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</si>
  <si>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</si>
  <si>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</si>
  <si>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</si>
  <si>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</si>
  <si>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</si>
  <si>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</si>
  <si>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</si>
  <si>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</si>
  <si>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</si>
  <si>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</si>
  <si>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</si>
  <si>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</si>
  <si>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</si>
  <si>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</si>
  <si>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</si>
  <si>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</si>
  <si>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</si>
  <si>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</si>
  <si>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</si>
  <si>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</si>
  <si>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</si>
  <si>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</si>
  <si>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</si>
  <si>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</si>
  <si>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</si>
  <si>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</si>
  <si>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</si>
  <si>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</si>
  <si>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</si>
  <si>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</si>
  <si>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</si>
  <si>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</si>
  <si>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</si>
  <si>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</si>
  <si>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</si>
  <si>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</si>
  <si>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</si>
  <si>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</si>
  <si>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</si>
  <si>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</si>
  <si>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</si>
  <si>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</si>
  <si>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</si>
  <si>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</si>
  <si>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</si>
  <si>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</si>
  <si>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</si>
  <si>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</si>
  <si>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</si>
  <si>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</si>
  <si>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</si>
  <si>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</si>
  <si>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</si>
  <si>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</si>
  <si>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</si>
  <si>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</si>
  <si>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</si>
  <si>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</si>
  <si>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</si>
  <si>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</si>
  <si>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</si>
  <si>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</si>
  <si>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</si>
  <si>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</si>
  <si>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</si>
  <si>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</si>
  <si>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</si>
  <si>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</si>
  <si>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</si>
  <si>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</si>
  <si>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</si>
  <si>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</si>
  <si>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</si>
  <si>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</si>
  <si>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</si>
  <si>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</si>
  <si>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</si>
  <si>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</si>
  <si>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</si>
  <si>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</si>
  <si>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</si>
  <si>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</si>
  <si>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</si>
  <si>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</si>
  <si>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</si>
  <si>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</si>
  <si>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</si>
  <si>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</si>
  <si>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</si>
  <si>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</si>
  <si>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</si>
  <si>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</si>
  <si>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</si>
  <si>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</si>
  <si>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</si>
  <si>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</si>
  <si>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</si>
  <si>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</si>
  <si>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</si>
  <si>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</si>
  <si>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</si>
  <si>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</si>
  <si>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</si>
  <si>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</si>
  <si>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</si>
  <si>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</si>
  <si>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</si>
  <si>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</si>
  <si>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</si>
  <si>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</si>
  <si>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</si>
  <si>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</si>
  <si>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</si>
  <si>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</si>
  <si>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</si>
  <si>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</si>
  <si>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</si>
  <si>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</si>
  <si>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</si>
  <si>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</si>
  <si>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</si>
  <si>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</si>
  <si>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</si>
  <si>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</si>
  <si>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</si>
  <si>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</si>
  <si>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</si>
  <si>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</si>
  <si>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</si>
  <si>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</si>
  <si>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</si>
  <si>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</si>
  <si>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</si>
  <si>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</si>
  <si>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</si>
  <si>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</si>
  <si>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</si>
  <si>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</si>
  <si>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</si>
  <si>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</si>
  <si>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</si>
  <si>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</si>
  <si>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</si>
  <si>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</si>
  <si>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</si>
  <si>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</si>
  <si>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</si>
  <si>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</si>
  <si>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</si>
  <si>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</si>
  <si>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</si>
  <si>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</si>
  <si>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</si>
  <si>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</si>
  <si>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</si>
  <si>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</si>
  <si>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</si>
  <si>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</si>
  <si>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</si>
  <si>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</si>
  <si>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</si>
  <si>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</si>
  <si>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</si>
  <si>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</si>
  <si>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</si>
  <si>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</si>
  <si>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</si>
  <si>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</si>
  <si>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</si>
  <si>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</si>
  <si>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</si>
  <si>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</si>
  <si>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</si>
  <si>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</si>
  <si>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</si>
  <si>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</si>
  <si>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</si>
  <si>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</si>
  <si>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</si>
  <si>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</si>
  <si>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</si>
  <si>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</si>
  <si>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</si>
  <si>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</si>
  <si>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</si>
  <si>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</si>
  <si>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</si>
  <si>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</si>
  <si>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</si>
  <si>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</si>
  <si>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</si>
  <si>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</si>
  <si>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</si>
  <si>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</si>
  <si>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</si>
  <si>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</si>
  <si>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</si>
  <si>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</si>
  <si>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</si>
  <si>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</si>
  <si>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</si>
  <si>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</si>
  <si>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</si>
  <si>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</si>
  <si>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</si>
  <si>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</si>
  <si>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</si>
  <si>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</si>
  <si>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</si>
  <si>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</si>
  <si>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</si>
  <si>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</si>
  <si>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</si>
  <si>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Bco Sept 2017</t>
  </si>
  <si>
    <t>Total Bco Dic 2017</t>
  </si>
  <si>
    <t>Total Bco Mar 2018</t>
  </si>
  <si>
    <t>Total Bco Jun 2018</t>
  </si>
  <si>
    <t>Total Bco Sept 2018</t>
  </si>
  <si>
    <t>Total Bco Dic 2018</t>
  </si>
  <si>
    <t>Al 31 de Marzo 2019</t>
  </si>
  <si>
    <t>Total Bco Marz 2019</t>
  </si>
  <si>
    <t>Al 30 de Junio 2019</t>
  </si>
  <si>
    <t>Total Bco Jun 2019</t>
  </si>
  <si>
    <t>Total Bco Sept. 2019</t>
  </si>
  <si>
    <t>Al 30 de Septiembre 2019</t>
  </si>
  <si>
    <t>Total Bco dic. 2019</t>
  </si>
  <si>
    <t>Diciembre 2018 /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</si>
</sst>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5" fillId="0" borderId="57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9" t="s">
        <v>153</v>
      </c>
      <c r="B2" s="78"/>
      <c r="C2" s="79"/>
      <c r="D2" s="80"/>
    </row>
    <row r="3" spans="1:5" s="81" customFormat="1" ht="66.599999999999994" customHeight="1" thickBot="1" x14ac:dyDescent="0.3">
      <c r="A3" s="30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2" t="s">
        <v>273</v>
      </c>
      <c r="D2" s="302"/>
    </row>
    <row r="3" spans="2:31" s="229" customFormat="1" ht="10.15" customHeight="1" x14ac:dyDescent="0.2"/>
    <row r="4" spans="2:31" s="229" customFormat="1" ht="24" customHeight="1" x14ac:dyDescent="0.2">
      <c r="B4" s="301"/>
      <c r="C4" s="30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313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0.1461427161367552</v>
      </c>
      <c r="C8" s="293">
        <v>0.33</v>
      </c>
      <c r="D8" s="296">
        <v>0.25280791243117962</v>
      </c>
    </row>
    <row r="9" spans="1:4" x14ac:dyDescent="0.25">
      <c r="A9" s="274" t="s">
        <v>285</v>
      </c>
      <c r="B9" s="275">
        <v>0.21071776778077889</v>
      </c>
      <c r="C9" s="293">
        <v>0.56000000000000005</v>
      </c>
      <c r="D9" s="296">
        <v>0.41346062012384538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1.6081926952776E-2</v>
      </c>
      <c r="C12" s="290">
        <v>0.05</v>
      </c>
      <c r="D12" s="297">
        <v>5.2403359258654574E-2</v>
      </c>
    </row>
    <row r="13" spans="1:4" x14ac:dyDescent="0.25">
      <c r="A13" s="274" t="s">
        <v>288</v>
      </c>
      <c r="B13" s="282">
        <v>0.12706483784308581</v>
      </c>
      <c r="C13" s="290">
        <v>0.13</v>
      </c>
      <c r="D13" s="297">
        <v>0.13486685488740824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0.13089626796314399</v>
      </c>
      <c r="C16" s="293">
        <v>0.38</v>
      </c>
      <c r="D16" s="296">
        <v>0.38855624906803687</v>
      </c>
    </row>
    <row r="17" spans="1:4" x14ac:dyDescent="0.25">
      <c r="A17" s="279" t="s">
        <v>291</v>
      </c>
      <c r="B17" s="294">
        <v>0.16163046172953038</v>
      </c>
      <c r="C17" s="295">
        <v>0.98</v>
      </c>
      <c r="D17" s="298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310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0.14427146474816746</v>
      </c>
      <c r="C8" s="293">
        <v>0.31</v>
      </c>
      <c r="D8" s="296">
        <v>0.2313212211404877</v>
      </c>
    </row>
    <row r="9" spans="1:4" x14ac:dyDescent="0.25">
      <c r="A9" s="274" t="s">
        <v>285</v>
      </c>
      <c r="B9" s="275">
        <v>0.20804470173556547</v>
      </c>
      <c r="C9" s="293">
        <v>0.5</v>
      </c>
      <c r="D9" s="296">
        <v>0.37479495894559872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1.5053520588123712E-2</v>
      </c>
      <c r="C12" s="290">
        <v>0.05</v>
      </c>
      <c r="D12" s="297">
        <v>5.6211087377032252E-2</v>
      </c>
    </row>
    <row r="13" spans="1:4" x14ac:dyDescent="0.25">
      <c r="A13" s="274" t="s">
        <v>288</v>
      </c>
      <c r="B13" s="282">
        <v>0.11774700441232241</v>
      </c>
      <c r="C13" s="290">
        <v>0.15</v>
      </c>
      <c r="D13" s="297">
        <v>0.14683964123371271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0.12784631475982022</v>
      </c>
      <c r="C16" s="293">
        <v>0.36</v>
      </c>
      <c r="D16" s="296">
        <v>0.38280594330495293</v>
      </c>
    </row>
    <row r="17" spans="1:4" x14ac:dyDescent="0.25">
      <c r="A17" s="279" t="s">
        <v>291</v>
      </c>
      <c r="B17" s="294">
        <v>0.15739658537834172</v>
      </c>
      <c r="C17" s="295">
        <v>0.83</v>
      </c>
      <c r="D17" s="298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308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0.139148409876616</v>
      </c>
      <c r="C8" s="293">
        <v>0.33</v>
      </c>
      <c r="D8" s="286">
        <v>0.23729578164828066</v>
      </c>
    </row>
    <row r="9" spans="1:4" x14ac:dyDescent="0.25">
      <c r="A9" s="274" t="s">
        <v>285</v>
      </c>
      <c r="B9" s="275">
        <v>0.2012108650434665</v>
      </c>
      <c r="C9" s="293">
        <v>0.55000000000000004</v>
      </c>
      <c r="D9" s="286">
        <v>0.37622342900957495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1.6061764891449639E-2</v>
      </c>
      <c r="C12" s="290">
        <v>5.239564310986182E-2</v>
      </c>
      <c r="D12" s="285">
        <v>6.2017203429937731E-2</v>
      </c>
    </row>
    <row r="13" spans="1:4" x14ac:dyDescent="0.25">
      <c r="A13" s="274" t="s">
        <v>288</v>
      </c>
      <c r="B13" s="282">
        <v>0.12870342636231211</v>
      </c>
      <c r="C13" s="290">
        <v>0.14179836886725192</v>
      </c>
      <c r="D13" s="285">
        <v>0.16794587236705785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0.12479671556089172</v>
      </c>
      <c r="C16" s="293">
        <v>0.37</v>
      </c>
      <c r="D16" s="286">
        <v>0.36926899456269247</v>
      </c>
    </row>
    <row r="17" spans="1:4" x14ac:dyDescent="0.25">
      <c r="A17" s="279" t="s">
        <v>291</v>
      </c>
      <c r="B17" s="294">
        <v>0.15258104958859181</v>
      </c>
      <c r="C17" s="295">
        <v>0.9</v>
      </c>
      <c r="D17" s="287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W42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N12" sqref="N12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11" width="11.42578125" style="1" hidden="1" customWidth="1"/>
    <col min="12" max="16" width="11.42578125" style="1" customWidth="1"/>
    <col min="17" max="16384" width="11.42578125" style="1"/>
  </cols>
  <sheetData>
    <row r="1" spans="2:16" ht="18.75" x14ac:dyDescent="0.25">
      <c r="B1" s="308" t="s">
        <v>132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2:16" ht="21" customHeight="1" x14ac:dyDescent="0.25">
      <c r="B2" s="309" t="s">
        <v>279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</row>
    <row r="3" spans="2:16" x14ac:dyDescent="0.25">
      <c r="B3" s="310" t="s">
        <v>315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</row>
    <row r="4" spans="2:16" ht="39.75" customHeight="1" x14ac:dyDescent="0.25">
      <c r="B4" s="2"/>
      <c r="C4" s="260" t="s">
        <v>0</v>
      </c>
      <c r="D4" s="261" t="s">
        <v>292</v>
      </c>
      <c r="E4" s="261" t="s">
        <v>293</v>
      </c>
      <c r="F4" s="261" t="s">
        <v>294</v>
      </c>
      <c r="G4" s="261" t="s">
        <v>302</v>
      </c>
      <c r="H4" s="261" t="s">
        <v>303</v>
      </c>
      <c r="I4" s="261" t="s">
        <v>304</v>
      </c>
      <c r="J4" s="261" t="s">
        <v>305</v>
      </c>
      <c r="K4" s="261" t="s">
        <v>306</v>
      </c>
      <c r="L4" s="261" t="s">
        <v>307</v>
      </c>
      <c r="M4" s="261" t="s">
        <v>309</v>
      </c>
      <c r="N4" s="261" t="s">
        <v>311</v>
      </c>
      <c r="O4" s="261" t="s">
        <v>312</v>
      </c>
      <c r="P4" s="261" t="s">
        <v>314</v>
      </c>
    </row>
    <row r="5" spans="2:16" x14ac:dyDescent="0.25">
      <c r="B5" s="3"/>
      <c r="C5" s="259"/>
      <c r="D5" s="262"/>
      <c r="E5" s="262"/>
      <c r="F5" s="262"/>
      <c r="G5" s="262"/>
      <c r="H5" s="262"/>
      <c r="I5" s="262"/>
      <c r="J5" s="262"/>
      <c r="K5" s="284"/>
      <c r="L5" s="284"/>
      <c r="M5" s="284"/>
      <c r="N5" s="284"/>
      <c r="O5" s="284"/>
      <c r="P5" s="284"/>
    </row>
    <row r="6" spans="2:16" x14ac:dyDescent="0.25">
      <c r="B6" s="5"/>
      <c r="C6" s="259" t="s">
        <v>298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f>+H7+H11</f>
        <v>5279.8554271140001</v>
      </c>
      <c r="I6" s="266">
        <f>+I7+I11</f>
        <v>1354.1044405359999</v>
      </c>
      <c r="J6" s="266">
        <f>+J7+J11</f>
        <v>2774.6047940550002</v>
      </c>
      <c r="K6" s="266">
        <f>+K7+K11</f>
        <v>4236.8369761780004</v>
      </c>
      <c r="L6" s="266">
        <f>+L7+L11</f>
        <v>5731.1317778510011</v>
      </c>
      <c r="M6" s="269">
        <f>+M7+M11+M12</f>
        <v>1490.884292787</v>
      </c>
      <c r="N6" s="269">
        <f>+N7+N11+N12</f>
        <v>3047.3406197449999</v>
      </c>
      <c r="O6" s="269">
        <f>+O7+O11+O12</f>
        <v>4550.2773881979992</v>
      </c>
      <c r="P6" s="269">
        <f>+P7+P11+P12</f>
        <v>6031.1861109840011</v>
      </c>
    </row>
    <row r="7" spans="2:16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f t="shared" ref="H7:M7" si="0">SUM(H8:H10)</f>
        <v>5243.4454271140003</v>
      </c>
      <c r="I7" s="266">
        <f t="shared" si="0"/>
        <v>1346.2844405359999</v>
      </c>
      <c r="J7" s="266">
        <f t="shared" si="0"/>
        <v>2758.7547940550003</v>
      </c>
      <c r="K7" s="266">
        <f t="shared" si="0"/>
        <v>4214.2469761780003</v>
      </c>
      <c r="L7" s="266">
        <f t="shared" si="0"/>
        <v>5699.9117778510008</v>
      </c>
      <c r="M7" s="266">
        <f t="shared" si="0"/>
        <v>1482.904292787</v>
      </c>
      <c r="N7" s="266">
        <f>SUM(N8:N10)</f>
        <v>3030.780619745</v>
      </c>
      <c r="O7" s="266">
        <f>SUM(O8:O10)</f>
        <v>4525.9573881979995</v>
      </c>
      <c r="P7" s="266">
        <f>SUM(P8:P10)</f>
        <v>5999.056110984001</v>
      </c>
    </row>
    <row r="8" spans="2:16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</row>
    <row r="9" spans="2:16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</row>
    <row r="10" spans="2:16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</row>
    <row r="11" spans="2:16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f>28.24+8.17</f>
        <v>36.409999999999997</v>
      </c>
      <c r="I11" s="266">
        <f>6.73+1.09</f>
        <v>7.82</v>
      </c>
      <c r="J11" s="266">
        <f>13.32+2.53</f>
        <v>15.85</v>
      </c>
      <c r="K11" s="266">
        <f>19.3+3.29</f>
        <v>22.59</v>
      </c>
      <c r="L11" s="266">
        <f>27.32+3.9</f>
        <v>31.22</v>
      </c>
      <c r="M11" s="269">
        <f>6.91+1.07</f>
        <v>7.98</v>
      </c>
      <c r="N11" s="269">
        <f>13.72+2.84</f>
        <v>16.560000000000002</v>
      </c>
      <c r="O11" s="269">
        <f>20.14+4.18</f>
        <v>24.32</v>
      </c>
      <c r="P11" s="269">
        <f>26.69+5.44</f>
        <v>32.130000000000003</v>
      </c>
    </row>
    <row r="12" spans="2:16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</row>
    <row r="13" spans="2:16" x14ac:dyDescent="0.25">
      <c r="B13" s="5"/>
      <c r="C13" s="265" t="s">
        <v>154</v>
      </c>
      <c r="D13" s="283">
        <v>0</v>
      </c>
      <c r="E13" s="283">
        <v>0</v>
      </c>
      <c r="F13" s="283">
        <v>0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v>0</v>
      </c>
      <c r="O13" s="283">
        <v>0</v>
      </c>
      <c r="P13" s="283">
        <v>0</v>
      </c>
    </row>
    <row r="14" spans="2:16" x14ac:dyDescent="0.25">
      <c r="B14" s="5"/>
      <c r="C14" s="265" t="s">
        <v>155</v>
      </c>
      <c r="D14" s="283">
        <v>0</v>
      </c>
      <c r="E14" s="283">
        <v>0</v>
      </c>
      <c r="F14" s="283">
        <v>0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v>0</v>
      </c>
      <c r="N14" s="283">
        <v>0</v>
      </c>
      <c r="O14" s="283">
        <v>0</v>
      </c>
      <c r="P14" s="283">
        <v>0</v>
      </c>
    </row>
    <row r="15" spans="2:16" x14ac:dyDescent="0.25">
      <c r="B15" s="5"/>
      <c r="C15" s="265" t="s">
        <v>156</v>
      </c>
      <c r="D15" s="283">
        <v>0</v>
      </c>
      <c r="E15" s="283">
        <v>0</v>
      </c>
      <c r="F15" s="283">
        <v>0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0</v>
      </c>
      <c r="M15" s="283">
        <v>0</v>
      </c>
      <c r="N15" s="283">
        <v>0</v>
      </c>
      <c r="O15" s="283">
        <v>0</v>
      </c>
      <c r="P15" s="283">
        <v>0</v>
      </c>
    </row>
    <row r="16" spans="2:16" x14ac:dyDescent="0.25">
      <c r="B16" s="5"/>
      <c r="C16" s="265" t="s">
        <v>295</v>
      </c>
      <c r="D16" s="283">
        <v>0</v>
      </c>
      <c r="E16" s="283">
        <v>0</v>
      </c>
      <c r="F16" s="283">
        <v>0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v>0</v>
      </c>
      <c r="N16" s="283">
        <v>0</v>
      </c>
      <c r="O16" s="283">
        <v>0</v>
      </c>
      <c r="P16" s="283">
        <v>0</v>
      </c>
    </row>
    <row r="17" spans="2:16" x14ac:dyDescent="0.25">
      <c r="B17" s="5"/>
      <c r="C17" s="265"/>
      <c r="D17" s="283"/>
      <c r="E17" s="283"/>
      <c r="F17" s="283"/>
      <c r="G17" s="283"/>
      <c r="H17" s="283"/>
      <c r="I17" s="283"/>
      <c r="J17" s="283"/>
      <c r="K17" s="283"/>
      <c r="L17" s="283"/>
      <c r="M17" s="269"/>
      <c r="N17" s="269"/>
      <c r="O17" s="269"/>
      <c r="P17" s="269"/>
    </row>
    <row r="18" spans="2:16" x14ac:dyDescent="0.25">
      <c r="B18" s="5"/>
      <c r="C18" s="259" t="s">
        <v>13</v>
      </c>
      <c r="D18" s="266">
        <v>2405</v>
      </c>
      <c r="E18" s="266">
        <v>585</v>
      </c>
      <c r="F18" s="266">
        <v>1185</v>
      </c>
      <c r="G18" s="266">
        <f t="shared" ref="G18:M18" si="1">+G19+G20</f>
        <v>1952.1000000000001</v>
      </c>
      <c r="H18" s="266">
        <f t="shared" si="1"/>
        <v>2633.95</v>
      </c>
      <c r="I18" s="266">
        <f t="shared" si="1"/>
        <v>680.66540370799999</v>
      </c>
      <c r="J18" s="266">
        <f t="shared" si="1"/>
        <v>1390.257065213</v>
      </c>
      <c r="K18" s="266">
        <f t="shared" si="1"/>
        <v>2149.6646615219997</v>
      </c>
      <c r="L18" s="266">
        <f t="shared" si="1"/>
        <v>2930.5148356129998</v>
      </c>
      <c r="M18" s="266">
        <f t="shared" si="1"/>
        <v>795.4105937700001</v>
      </c>
      <c r="N18" s="266">
        <f t="shared" ref="N18:O18" si="2">+N19+N20</f>
        <v>1638.049786868</v>
      </c>
      <c r="O18" s="266">
        <f t="shared" si="2"/>
        <v>2454.4159182063399</v>
      </c>
      <c r="P18" s="266">
        <f t="shared" ref="P18" si="3">+P19+P20</f>
        <v>3257.0988225455199</v>
      </c>
    </row>
    <row r="19" spans="2:16" x14ac:dyDescent="0.25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  <c r="I19" s="266">
        <v>629.07127797800001</v>
      </c>
      <c r="J19" s="266">
        <v>1286.3259470830001</v>
      </c>
      <c r="K19" s="266">
        <v>1983.1403515019999</v>
      </c>
      <c r="L19" s="266">
        <v>2702.5911026829999</v>
      </c>
      <c r="M19" s="269">
        <v>738.42434333000006</v>
      </c>
      <c r="N19" s="269">
        <v>1521.5674138479999</v>
      </c>
      <c r="O19" s="269">
        <v>2275.9818089923401</v>
      </c>
      <c r="P19" s="269">
        <v>3013.67958140152</v>
      </c>
    </row>
    <row r="20" spans="2:16" x14ac:dyDescent="0.25">
      <c r="B20" s="5"/>
      <c r="C20" s="263" t="s">
        <v>15</v>
      </c>
      <c r="D20" s="266">
        <v>828</v>
      </c>
      <c r="E20" s="266">
        <v>171</v>
      </c>
      <c r="F20" s="266">
        <v>345</v>
      </c>
      <c r="G20" s="266">
        <v>145.94999999999999</v>
      </c>
      <c r="H20" s="266">
        <v>199.62</v>
      </c>
      <c r="I20" s="266">
        <v>51.594125730000002</v>
      </c>
      <c r="J20" s="266">
        <v>103.93111812999999</v>
      </c>
      <c r="K20" s="266">
        <v>166.52431002</v>
      </c>
      <c r="L20" s="266">
        <v>227.92373293</v>
      </c>
      <c r="M20" s="269">
        <v>56.986250440000006</v>
      </c>
      <c r="N20" s="269">
        <v>116.48237302</v>
      </c>
      <c r="O20" s="269">
        <v>178.43410921399999</v>
      </c>
      <c r="P20" s="269">
        <v>243.41924114400001</v>
      </c>
    </row>
    <row r="21" spans="2:16" x14ac:dyDescent="0.25">
      <c r="B21" s="5"/>
      <c r="C21" s="259"/>
      <c r="D21" s="283"/>
      <c r="E21" s="283"/>
      <c r="F21" s="283"/>
      <c r="G21" s="283"/>
      <c r="H21" s="283"/>
      <c r="I21" s="283"/>
      <c r="J21" s="283"/>
      <c r="K21" s="283"/>
      <c r="L21" s="283"/>
      <c r="M21" s="269"/>
      <c r="N21" s="269"/>
      <c r="O21" s="269"/>
      <c r="P21" s="269"/>
    </row>
    <row r="22" spans="2:16" x14ac:dyDescent="0.25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  <c r="G22" s="266">
        <v>1969.2100000000003</v>
      </c>
      <c r="H22" s="266">
        <v>2645.9054271140003</v>
      </c>
      <c r="I22" s="266">
        <v>673.43880974800004</v>
      </c>
      <c r="J22" s="266">
        <v>1384.3526717919999</v>
      </c>
      <c r="K22" s="266">
        <v>2087.1694437659999</v>
      </c>
      <c r="L22" s="266">
        <v>2800.6185013680001</v>
      </c>
      <c r="M22" s="269">
        <f>+M6-M18</f>
        <v>695.47369901699994</v>
      </c>
      <c r="N22" s="269">
        <f>+N6-N18</f>
        <v>1409.290832877</v>
      </c>
      <c r="O22" s="269">
        <f>+O6-O18</f>
        <v>2095.8614699916593</v>
      </c>
      <c r="P22" s="269">
        <f>+P6-P18</f>
        <v>2774.0872884384812</v>
      </c>
    </row>
    <row r="23" spans="2:16" x14ac:dyDescent="0.25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  <c r="I23" s="266">
        <v>106.09177568699999</v>
      </c>
      <c r="J23" s="266">
        <v>218.25289663999999</v>
      </c>
      <c r="K23" s="266">
        <v>421.49437836999999</v>
      </c>
      <c r="L23" s="266">
        <v>597.06520701900001</v>
      </c>
      <c r="M23" s="269">
        <v>131.13273521000002</v>
      </c>
      <c r="N23" s="269">
        <v>262.17118297399998</v>
      </c>
      <c r="O23" s="269">
        <v>408.64737269599999</v>
      </c>
      <c r="P23" s="269">
        <v>643.30314983100004</v>
      </c>
    </row>
    <row r="24" spans="2:16" x14ac:dyDescent="0.25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  <c r="G24" s="266">
        <v>1614.7200000000003</v>
      </c>
      <c r="H24" s="266">
        <v>2155.2354271140002</v>
      </c>
      <c r="I24" s="266">
        <v>567.34703406100004</v>
      </c>
      <c r="J24" s="266">
        <v>1166.0997751519999</v>
      </c>
      <c r="K24" s="266">
        <v>1665.6750653959998</v>
      </c>
      <c r="L24" s="266">
        <v>2203.5532943490002</v>
      </c>
      <c r="M24" s="269">
        <f>+M22-M23</f>
        <v>564.34096380699998</v>
      </c>
      <c r="N24" s="269">
        <f>+N22-N23</f>
        <v>1147.119649903</v>
      </c>
      <c r="O24" s="269">
        <f>+O22-O23</f>
        <v>1687.2140972956593</v>
      </c>
      <c r="P24" s="269">
        <f>+P22-P23</f>
        <v>2130.7841386074811</v>
      </c>
    </row>
    <row r="25" spans="2:16" x14ac:dyDescent="0.25">
      <c r="B25" s="5"/>
      <c r="C25" s="259"/>
      <c r="D25" s="283"/>
      <c r="E25" s="283"/>
      <c r="F25" s="283"/>
      <c r="G25" s="283"/>
      <c r="H25" s="283"/>
      <c r="I25" s="283"/>
      <c r="J25" s="283"/>
      <c r="K25" s="283"/>
      <c r="L25" s="283"/>
      <c r="M25" s="269"/>
      <c r="N25" s="269"/>
      <c r="O25" s="269"/>
      <c r="P25" s="269"/>
    </row>
    <row r="26" spans="2:16" x14ac:dyDescent="0.25">
      <c r="B26" s="5"/>
      <c r="C26" s="259" t="s">
        <v>20</v>
      </c>
      <c r="D26" s="266">
        <v>2652</v>
      </c>
      <c r="E26" s="266">
        <v>626</v>
      </c>
      <c r="F26" s="266">
        <v>1247</v>
      </c>
      <c r="G26" s="266">
        <v>1903</v>
      </c>
      <c r="H26" s="266">
        <v>2591.79</v>
      </c>
      <c r="I26" s="266">
        <v>638.12416071100006</v>
      </c>
      <c r="J26" s="266">
        <v>1287.0855112515401</v>
      </c>
      <c r="K26" s="266">
        <v>1894.5420701635401</v>
      </c>
      <c r="L26" s="266">
        <v>2609.2001018845399</v>
      </c>
      <c r="M26" s="269">
        <f>SUM(M27:M31)</f>
        <v>601.01126392563799</v>
      </c>
      <c r="N26" s="269">
        <f>SUM(N27:N31)</f>
        <v>1274.8378647021</v>
      </c>
      <c r="O26" s="269">
        <f>SUM(O27:O31)</f>
        <v>1922.9411031173513</v>
      </c>
      <c r="P26" s="269">
        <f>SUM(P27:P31)</f>
        <v>2546.4966740160198</v>
      </c>
    </row>
    <row r="27" spans="2:16" x14ac:dyDescent="0.25">
      <c r="B27" s="5"/>
      <c r="C27" s="259" t="s">
        <v>301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1287.0855112515442</v>
      </c>
      <c r="K27" s="266">
        <v>1894.5420701635401</v>
      </c>
      <c r="L27" s="266">
        <v>2609.2001018845399</v>
      </c>
      <c r="M27" s="267">
        <v>601.01126392563799</v>
      </c>
      <c r="N27" s="267">
        <v>1274.8378647021</v>
      </c>
      <c r="O27" s="267">
        <v>1922.9411031173513</v>
      </c>
      <c r="P27" s="267">
        <v>2546.4966740160198</v>
      </c>
    </row>
    <row r="28" spans="2:16" x14ac:dyDescent="0.25">
      <c r="B28" s="5"/>
      <c r="C28" s="259" t="s">
        <v>158</v>
      </c>
      <c r="D28" s="283">
        <v>0</v>
      </c>
      <c r="E28" s="283">
        <v>0</v>
      </c>
      <c r="F28" s="283">
        <v>0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v>0</v>
      </c>
      <c r="O28" s="283">
        <v>0</v>
      </c>
      <c r="P28" s="283">
        <v>0</v>
      </c>
    </row>
    <row r="29" spans="2:16" x14ac:dyDescent="0.25">
      <c r="B29" s="5"/>
      <c r="C29" s="259" t="s">
        <v>157</v>
      </c>
      <c r="D29" s="283">
        <v>0</v>
      </c>
      <c r="E29" s="283">
        <v>0</v>
      </c>
      <c r="F29" s="283">
        <v>0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v>0</v>
      </c>
      <c r="N29" s="283">
        <v>0</v>
      </c>
      <c r="O29" s="283">
        <v>0</v>
      </c>
      <c r="P29" s="283">
        <v>0</v>
      </c>
    </row>
    <row r="30" spans="2:16" x14ac:dyDescent="0.25">
      <c r="B30" s="5"/>
      <c r="C30" s="259" t="s">
        <v>296</v>
      </c>
      <c r="D30" s="283">
        <v>0</v>
      </c>
      <c r="E30" s="283">
        <v>0</v>
      </c>
      <c r="F30" s="283">
        <v>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0</v>
      </c>
      <c r="M30" s="283">
        <v>0</v>
      </c>
      <c r="N30" s="283">
        <v>0</v>
      </c>
      <c r="O30" s="283">
        <v>0</v>
      </c>
      <c r="P30" s="283">
        <v>0</v>
      </c>
    </row>
    <row r="31" spans="2:16" x14ac:dyDescent="0.25">
      <c r="B31" s="5"/>
      <c r="C31" s="259" t="s">
        <v>297</v>
      </c>
      <c r="D31" s="283">
        <v>0</v>
      </c>
      <c r="E31" s="283">
        <v>0</v>
      </c>
      <c r="F31" s="283">
        <v>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v>0</v>
      </c>
      <c r="N31" s="283">
        <v>0</v>
      </c>
      <c r="O31" s="283">
        <v>0</v>
      </c>
      <c r="P31" s="283">
        <v>0</v>
      </c>
    </row>
    <row r="32" spans="2:16" x14ac:dyDescent="0.25">
      <c r="B32" s="5"/>
      <c r="C32" s="259"/>
      <c r="D32" s="266"/>
      <c r="E32" s="266"/>
      <c r="F32" s="266"/>
      <c r="G32" s="266"/>
      <c r="H32" s="266"/>
      <c r="I32" s="266"/>
      <c r="J32" s="266"/>
      <c r="K32" s="266"/>
      <c r="L32" s="266"/>
      <c r="M32" s="269"/>
      <c r="N32" s="269"/>
      <c r="O32" s="269"/>
      <c r="P32" s="269"/>
    </row>
    <row r="33" spans="2:16" x14ac:dyDescent="0.25">
      <c r="B33" s="5"/>
      <c r="C33" s="259" t="s">
        <v>300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</row>
    <row r="34" spans="2:16" x14ac:dyDescent="0.25">
      <c r="B34" s="5"/>
      <c r="C34" s="259"/>
      <c r="D34" s="266"/>
      <c r="E34" s="266"/>
      <c r="F34" s="266"/>
      <c r="G34" s="266"/>
      <c r="H34" s="266"/>
      <c r="I34" s="266"/>
      <c r="J34" s="266"/>
      <c r="K34" s="266"/>
      <c r="L34" s="266"/>
      <c r="M34" s="269"/>
      <c r="N34" s="269"/>
      <c r="O34" s="269"/>
      <c r="P34" s="269"/>
    </row>
    <row r="35" spans="2:16" x14ac:dyDescent="0.25">
      <c r="B35" s="5"/>
      <c r="C35" s="259" t="s">
        <v>19</v>
      </c>
      <c r="D35" s="266">
        <v>1319.35</v>
      </c>
      <c r="E35" s="266">
        <v>312</v>
      </c>
      <c r="F35" s="266">
        <v>565</v>
      </c>
      <c r="G35" s="266">
        <v>1636.2600000000002</v>
      </c>
      <c r="H35" s="266">
        <v>2233.274572886</v>
      </c>
      <c r="I35" s="266">
        <v>594.18570839000006</v>
      </c>
      <c r="J35" s="266">
        <v>1098.9646510499995</v>
      </c>
      <c r="K35" s="266">
        <v>1596.9406774500001</v>
      </c>
      <c r="L35" s="266">
        <v>2258.9238725199993</v>
      </c>
      <c r="M35" s="269">
        <v>524.49875530300005</v>
      </c>
      <c r="N35" s="269">
        <v>1038.67153968</v>
      </c>
      <c r="O35" s="269">
        <v>1689.6500565500012</v>
      </c>
      <c r="P35" s="269">
        <v>2265.2672697099988</v>
      </c>
    </row>
    <row r="36" spans="2:16" x14ac:dyDescent="0.25">
      <c r="B36" s="5"/>
      <c r="C36" s="259"/>
      <c r="D36" s="266"/>
      <c r="E36" s="266"/>
      <c r="F36" s="266"/>
      <c r="G36" s="266"/>
      <c r="H36" s="266"/>
      <c r="I36" s="266"/>
      <c r="J36" s="266"/>
      <c r="K36" s="266"/>
      <c r="L36" s="266"/>
      <c r="M36" s="269"/>
      <c r="N36" s="269"/>
      <c r="O36" s="269"/>
      <c r="P36" s="269"/>
    </row>
    <row r="37" spans="2:16" x14ac:dyDescent="0.25">
      <c r="B37" s="5"/>
      <c r="C37" s="259" t="s">
        <v>21</v>
      </c>
      <c r="D37" s="266">
        <v>1528</v>
      </c>
      <c r="E37" s="266">
        <v>486</v>
      </c>
      <c r="F37" s="266">
        <v>930</v>
      </c>
      <c r="G37" s="266">
        <v>1347.9800000000005</v>
      </c>
      <c r="H37" s="266">
        <v>1796.72</v>
      </c>
      <c r="I37" s="266">
        <v>523.40858174000005</v>
      </c>
      <c r="J37" s="266">
        <v>977.97891495045519</v>
      </c>
      <c r="K37" s="266">
        <v>1368.07367268246</v>
      </c>
      <c r="L37" s="266">
        <v>1853.2770649844599</v>
      </c>
      <c r="M37" s="269">
        <v>487.82845518436199</v>
      </c>
      <c r="N37" s="269">
        <v>910.95367343089595</v>
      </c>
      <c r="O37" s="269">
        <v>1453.9230507283091</v>
      </c>
      <c r="P37" s="269">
        <v>1849.55473430146</v>
      </c>
    </row>
    <row r="38" spans="2:16" x14ac:dyDescent="0.25">
      <c r="B38" s="239"/>
      <c r="C38" s="259"/>
      <c r="D38" s="266"/>
      <c r="E38" s="266"/>
      <c r="F38" s="266"/>
      <c r="G38" s="266"/>
      <c r="H38" s="266"/>
      <c r="I38" s="266"/>
      <c r="J38" s="266"/>
      <c r="K38" s="266"/>
      <c r="L38" s="266"/>
      <c r="M38" s="269"/>
      <c r="N38" s="269"/>
      <c r="O38" s="269"/>
      <c r="P38" s="269"/>
    </row>
    <row r="39" spans="2:16" x14ac:dyDescent="0.25">
      <c r="B39" s="7"/>
      <c r="C39" s="259" t="s">
        <v>268</v>
      </c>
      <c r="D39" s="266">
        <v>1528</v>
      </c>
      <c r="E39" s="266">
        <v>486</v>
      </c>
      <c r="F39" s="266">
        <v>930.27999999999986</v>
      </c>
      <c r="G39" s="266">
        <v>1347.9800000000005</v>
      </c>
      <c r="H39" s="266">
        <v>1796.72</v>
      </c>
      <c r="I39" s="266">
        <v>523.40858174000005</v>
      </c>
      <c r="J39" s="266">
        <v>977.97891495045519</v>
      </c>
      <c r="K39" s="266">
        <v>1368.07367268246</v>
      </c>
      <c r="L39" s="266">
        <v>1853.2770649844599</v>
      </c>
      <c r="M39" s="269">
        <v>487.82845518436199</v>
      </c>
      <c r="N39" s="269">
        <v>910.95367343089595</v>
      </c>
      <c r="O39" s="269">
        <v>1453.9230507283091</v>
      </c>
      <c r="P39" s="269">
        <v>1849.55473430146</v>
      </c>
    </row>
    <row r="41" spans="2:16" x14ac:dyDescent="0.25">
      <c r="C41" s="1" t="s">
        <v>299</v>
      </c>
      <c r="D41" s="268"/>
      <c r="E41" s="268"/>
      <c r="F41" s="268"/>
      <c r="I41" s="268"/>
    </row>
    <row r="42" spans="2:16" x14ac:dyDescent="0.25">
      <c r="E42" s="268"/>
      <c r="F42" s="268"/>
    </row>
  </sheetData>
  <mergeCells count="3">
    <mergeCell ref="B1:P1"/>
    <mergeCell ref="B2:P2"/>
    <mergeCell ref="B3:P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Banco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2020-05-20T15:18:09Z</dcterms:modified>
</cp:coreProperties>
</file>