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3BFC9F7E-57F4-4D32-8569-CF49E2E7AE87}" xr6:coauthVersionLast="47" xr6:coauthVersionMax="47" xr10:uidLastSave="{00000000-0000-0000-0000-000000000000}"/>
  <bookViews>
    <workbookView xWindow="-120" yWindow="-120" windowWidth="29040" windowHeight="15840" tabRatio="559" firstSheet="8" activeTab="8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MICI EERR" sheetId="52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<sst xmlns="http://schemas.openxmlformats.org/spreadsheetml/2006/main" count="629" uniqueCount="366">
  <si>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</si>
  <si>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</si>
  <si>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</si>
  <si>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</si>
  <si>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</si>
  <si>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</si>
  <si>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</si>
  <si>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</si>
  <si>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</si>
  <si>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</si>
  <si>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</si>
  <si>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</si>
  <si>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</si>
  <si>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</si>
  <si>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</si>
  <si>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</si>
  <si>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</si>
  <si>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</si>
  <si>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</si>
  <si>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</si>
  <si>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</si>
  <si>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</si>
  <si>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</si>
  <si>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</si>
  <si>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</si>
  <si>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</si>
  <si>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</si>
  <si>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</si>
  <si>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</si>
  <si>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</si>
  <si>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</si>
  <si>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</si>
  <si>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</si>
  <si>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</si>
  <si>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</si>
  <si>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</si>
  <si>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</si>
  <si>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</si>
  <si>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</si>
  <si>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</si>
  <si>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</si>
  <si>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</si>
  <si>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</si>
  <si>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</si>
  <si>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</si>
  <si>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</si>
  <si>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</si>
  <si>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</si>
  <si>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</si>
  <si>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</si>
  <si>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</si>
  <si>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</si>
  <si>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</si>
  <si>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</si>
  <si>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</si>
  <si>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</si>
  <si>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</si>
  <si>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</si>
  <si>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</si>
  <si>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</si>
  <si>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</si>
  <si>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</si>
  <si>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</si>
  <si>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</si>
  <si>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</si>
  <si>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</si>
  <si>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</si>
  <si>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</si>
  <si>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</si>
  <si>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</si>
  <si>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</si>
  <si>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</si>
  <si>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</si>
  <si>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</si>
  <si>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</si>
  <si>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</si>
  <si>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</si>
  <si>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</si>
  <si>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</si>
  <si>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</si>
  <si>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</si>
  <si>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</si>
  <si>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</si>
  <si>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</si>
  <si>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</si>
  <si>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</si>
  <si>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</si>
  <si>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</si>
  <si>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</si>
  <si>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</si>
  <si>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</si>
  <si>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</si>
  <si>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</si>
  <si>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</si>
  <si>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</si>
  <si>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</si>
  <si>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</si>
  <si>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</si>
  <si>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</si>
  <si>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</si>
  <si>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</si>
  <si>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</si>
  <si>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</si>
  <si>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</si>
  <si>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</si>
  <si>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</si>
  <si>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</si>
  <si>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</si>
  <si>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</si>
  <si>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</si>
  <si>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</si>
  <si>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</si>
  <si>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</si>
  <si>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</si>
  <si>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</si>
  <si>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</si>
  <si>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</si>
  <si>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</si>
  <si>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</si>
  <si>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</si>
  <si>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</si>
  <si>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</si>
  <si>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</si>
  <si>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</si>
  <si>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</si>
  <si>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</si>
  <si>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</si>
  <si>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</si>
  <si>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</si>
  <si>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</si>
  <si>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</si>
  <si>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</si>
  <si>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</si>
  <si>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</si>
  <si>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</si>
  <si>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</si>
  <si>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</si>
  <si>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</si>
  <si>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</si>
  <si>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</si>
  <si>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</si>
  <si>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</si>
  <si>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</si>
  <si>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</si>
  <si>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</si>
  <si>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</si>
  <si>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</si>
  <si>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</si>
  <si>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</si>
  <si>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</si>
  <si>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</si>
  <si>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</si>
  <si>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</si>
  <si>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</si>
  <si>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</si>
  <si>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</si>
  <si>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</si>
  <si>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</si>
  <si>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</si>
  <si>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</si>
  <si>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</si>
  <si>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</si>
  <si>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</si>
  <si>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</si>
  <si>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</si>
  <si>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</si>
  <si>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</si>
  <si>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</si>
  <si>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</si>
  <si>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</si>
  <si>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</si>
  <si>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</si>
  <si>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</si>
  <si>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</si>
  <si>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</si>
  <si>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</si>
  <si>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</si>
  <si>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</si>
  <si>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</si>
  <si>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</si>
  <si>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</si>
  <si>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</si>
  <si>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</si>
  <si>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</si>
  <si>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</si>
  <si>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</si>
  <si>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</si>
  <si>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</si>
  <si>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</si>
  <si>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</si>
  <si>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</si>
  <si>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</si>
  <si>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</si>
  <si>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</si>
  <si>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</si>
  <si>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</si>
  <si>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</si>
  <si>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</si>
  <si>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</si>
  <si>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</si>
  <si>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</si>
  <si>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</si>
  <si>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</si>
  <si>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</si>
  <si>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</si>
  <si>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</si>
  <si>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</si>
  <si>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</si>
  <si>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</si>
  <si>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</si>
  <si>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</si>
  <si>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</si>
  <si>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</si>
  <si>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</si>
  <si>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</si>
  <si>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</si>
  <si>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</si>
  <si>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</si>
  <si>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</si>
  <si>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</si>
  <si>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</si>
  <si>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</si>
  <si>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</si>
  <si>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</si>
  <si>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</si>
  <si>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</si>
  <si>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</si>
  <si>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</si>
  <si>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</si>
  <si>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</si>
  <si>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</si>
  <si>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</si>
  <si>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</si>
  <si>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</si>
  <si>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</si>
  <si>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</si>
  <si>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</si>
  <si>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</si>
  <si>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</si>
  <si>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</si>
  <si>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</si>
  <si>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</si>
  <si>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</si>
  <si>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</si>
  <si>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</si>
  <si>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</si>
  <si>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</si>
  <si>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</si>
  <si>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</si>
  <si>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</si>
  <si>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</si>
  <si>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</si>
  <si>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</si>
  <si>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</si>
  <si>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</si>
  <si>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</si>
  <si>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</si>
  <si>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</si>
  <si>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</si>
  <si>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</si>
  <si>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</si>
  <si>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</si>
  <si>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</si>
  <si>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</si>
  <si>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</si>
  <si>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</si>
  <si>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</si>
  <si>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</si>
  <si>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</si>
  <si>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</si>
  <si>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</si>
  <si>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</si>
  <si>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</si>
  <si>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</si>
  <si>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</si>
  <si>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</si>
  <si>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</si>
  <si>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</si>
  <si>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</si>
  <si>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</si>
  <si>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</si>
  <si>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</si>
  <si>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</si>
  <si>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</si>
  <si>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</si>
  <si>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</si>
  <si>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</si>
  <si>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</si>
  <si>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</si>
  <si>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</si>
  <si>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</si>
  <si>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</si>
  <si>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</si>
  <si>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</si>
  <si>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</si>
  <si>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</si>
  <si>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</si>
  <si>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</si>
  <si>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</si>
  <si>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</si>
  <si>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</si>
  <si>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</si>
  <si>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</si>
  <si>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</si>
  <si>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</si>
  <si>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</si>
  <si>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</si>
  <si>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</si>
  <si>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</si>
  <si>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</si>
  <si>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</si>
  <si>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</si>
  <si>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</si>
  <si>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</si>
  <si>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</si>
  <si>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</si>
  <si>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</si>
  <si>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</si>
  <si>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</si>
  <si>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</si>
  <si>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</si>
  <si>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</si>
  <si>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</si>
  <si>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</si>
  <si>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</si>
  <si>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Bco Sept 2017</t>
  </si>
  <si>
    <t>Total Bco Dic 2017</t>
  </si>
  <si>
    <t>Bancos Mar 2018</t>
  </si>
  <si>
    <t>Total Bco Mar 2018</t>
  </si>
  <si>
    <t>Bancos Jun 2018</t>
  </si>
  <si>
    <t>Total Bco Jun 2018</t>
  </si>
  <si>
    <t>Bancos Sept 2018</t>
  </si>
  <si>
    <t>Total Bco Sept 2018</t>
  </si>
  <si>
    <t>Bancos Dic 2018</t>
  </si>
  <si>
    <t>Total Bco Dic 2018</t>
  </si>
  <si>
    <t>Bancos Marz 2019</t>
  </si>
  <si>
    <t>Al 31 de Marzo 2019</t>
  </si>
  <si>
    <t>Total Bco Marz 2019</t>
  </si>
  <si>
    <t>Bancos Jun 2019</t>
  </si>
  <si>
    <t>Al 30 de Junio 2019</t>
  </si>
  <si>
    <t>Total Bco Jun 2019</t>
  </si>
  <si>
    <t>Total Bco Sept. 2019</t>
  </si>
  <si>
    <t>Bancos Sept 2019</t>
  </si>
  <si>
    <t>Al 30 de Septiembre 2019</t>
  </si>
  <si>
    <t>Total Bco dic. 2019</t>
  </si>
  <si>
    <t>Bancos Dic 2019</t>
  </si>
  <si>
    <t>Bancos Marz 2020</t>
  </si>
  <si>
    <t>Bancos Jun 2020</t>
  </si>
  <si>
    <t>Bancos Sept 2020</t>
  </si>
  <si>
    <t>Total Bco Marz 2020</t>
  </si>
  <si>
    <t>Total Bco Jun 2020</t>
  </si>
  <si>
    <t>Total Bco Sept. 2020</t>
  </si>
  <si>
    <t>Bancos Dic 2020</t>
  </si>
  <si>
    <t>Total Bco Dic. 2020</t>
  </si>
  <si>
    <t>Bancos marz 2021</t>
  </si>
  <si>
    <t>Junio 2020/ Junio 2021</t>
  </si>
  <si>
    <t>Bancos Jun 2021</t>
  </si>
  <si>
    <t>Bancos Sept 2021</t>
  </si>
  <si>
    <t>Bancos Dic 2021</t>
  </si>
  <si>
    <t>MICI Dic 2017</t>
  </si>
  <si>
    <t>MICI Dic 2018</t>
  </si>
  <si>
    <t>MICI Dic 2019</t>
  </si>
  <si>
    <t>MICI Dic 2020</t>
  </si>
  <si>
    <t>MICI Dic 2021</t>
  </si>
  <si>
    <t>Ingreso por Arrendamiento Financiero</t>
  </si>
  <si>
    <t>Diciembre  2017 /Diciembre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</si>
</sst>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1" t="s">
        <v>153</v>
      </c>
      <c r="B2" s="78"/>
      <c r="C2" s="79"/>
      <c r="D2" s="80"/>
    </row>
    <row r="3" spans="1:5" s="81" customFormat="1" ht="66.599999999999994" customHeight="1" thickBot="1" x14ac:dyDescent="0.3">
      <c r="A3" s="34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4" t="s">
        <v>273</v>
      </c>
      <c r="D2" s="344"/>
    </row>
    <row r="3" spans="2:31" s="229" customFormat="1" ht="10.15" customHeight="1" x14ac:dyDescent="0.2"/>
    <row r="4" spans="2:31" s="229" customFormat="1" ht="24" customHeight="1" x14ac:dyDescent="0.2">
      <c r="B4" s="343"/>
      <c r="C4" s="34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5" t="s">
        <v>132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</row>
    <row r="2" spans="2:28" ht="18.75" x14ac:dyDescent="0.25">
      <c r="B2" s="345" t="s">
        <v>294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</row>
    <row r="3" spans="2:28" ht="18.75" x14ac:dyDescent="0.25">
      <c r="B3" s="345" t="s">
        <v>295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</row>
    <row r="4" spans="2:28" ht="18.75" x14ac:dyDescent="0.25">
      <c r="B4" s="345" t="s">
        <v>355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</row>
    <row r="5" spans="2:28" ht="18.75" x14ac:dyDescent="0.25">
      <c r="B5" s="340"/>
      <c r="C5" s="340"/>
      <c r="D5" s="340"/>
      <c r="E5" s="340"/>
      <c r="F5" s="340"/>
      <c r="G5" s="340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40"/>
      <c r="Y5" s="340"/>
    </row>
    <row r="6" spans="2:28" ht="30" x14ac:dyDescent="0.25">
      <c r="B6" s="276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327</v>
      </c>
      <c r="I6" s="261" t="s">
        <v>329</v>
      </c>
      <c r="J6" s="261" t="s">
        <v>331</v>
      </c>
      <c r="K6" s="261" t="s">
        <v>333</v>
      </c>
      <c r="L6" s="261" t="s">
        <v>335</v>
      </c>
      <c r="M6" s="261" t="s">
        <v>338</v>
      </c>
      <c r="N6" s="261" t="s">
        <v>342</v>
      </c>
      <c r="O6" s="261" t="s">
        <v>345</v>
      </c>
      <c r="P6" s="261" t="s">
        <v>346</v>
      </c>
      <c r="Q6" s="261" t="s">
        <v>347</v>
      </c>
      <c r="R6" s="261" t="s">
        <v>348</v>
      </c>
      <c r="S6" s="261" t="s">
        <v>352</v>
      </c>
      <c r="T6" s="261" t="s">
        <v>354</v>
      </c>
      <c r="U6" s="261" t="s">
        <v>356</v>
      </c>
      <c r="V6" s="261" t="s">
        <v>357</v>
      </c>
      <c r="W6" s="261" t="s">
        <v>358</v>
      </c>
      <c r="X6" s="284" t="s">
        <v>280</v>
      </c>
      <c r="Y6" s="319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17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17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17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17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38">
        <v>5996.5007637709996</v>
      </c>
      <c r="Q13" s="338">
        <v>6092.5682623029998</v>
      </c>
      <c r="R13" s="338">
        <v>6364.8945656246797</v>
      </c>
      <c r="S13" s="338">
        <v>6952.1623142897597</v>
      </c>
      <c r="T13" s="338">
        <v>7086.7928595673902</v>
      </c>
      <c r="U13" s="338">
        <v>6913.8473846329998</v>
      </c>
      <c r="V13" s="338"/>
      <c r="W13" s="338"/>
      <c r="X13" s="290">
        <f>+U13-Q13</f>
        <v>821.27912233000006</v>
      </c>
      <c r="Y13" s="317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6" t="s">
        <v>298</v>
      </c>
      <c r="C16" s="277"/>
      <c r="D16" s="277"/>
      <c r="E16" s="277"/>
      <c r="F16" s="277"/>
      <c r="G16" s="277"/>
      <c r="H16" s="277"/>
      <c r="I16" s="277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17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17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17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18"/>
      <c r="Z22" s="268"/>
    </row>
    <row r="23" spans="2:27" x14ac:dyDescent="0.25">
      <c r="B23" s="276" t="s">
        <v>291</v>
      </c>
      <c r="C23" s="277"/>
      <c r="D23" s="277"/>
      <c r="E23" s="277"/>
      <c r="F23" s="277"/>
      <c r="G23" s="277"/>
      <c r="H23" s="277"/>
      <c r="I23" s="277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18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17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17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17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17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38">
        <v>6787.5274194599997</v>
      </c>
      <c r="Q29" s="338">
        <v>6358.1153717899997</v>
      </c>
      <c r="R29" s="338">
        <v>5550.9858648249992</v>
      </c>
      <c r="S29" s="338">
        <v>5354.9643186920002</v>
      </c>
      <c r="T29" s="338">
        <v>5542.3731211069999</v>
      </c>
      <c r="U29" s="338">
        <v>5703.846116836</v>
      </c>
      <c r="V29" s="338"/>
      <c r="W29" s="338"/>
      <c r="X29" s="290">
        <f>+U29-Q29</f>
        <v>-654.26925495399973</v>
      </c>
      <c r="Y29" s="317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17"/>
    </row>
    <row r="32" spans="2:27" s="294" customFormat="1" ht="15.75" thickBot="1" x14ac:dyDescent="0.3">
      <c r="B32" s="276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0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1">
        <f>+U34/Q34-1</f>
        <v>3.1685378504366035E-2</v>
      </c>
      <c r="Z34" s="268"/>
      <c r="AA34" s="291"/>
    </row>
    <row r="35" spans="2:27" x14ac:dyDescent="0.2">
      <c r="B35" s="309" t="s">
        <v>310</v>
      </c>
      <c r="C35" s="289">
        <v>16518</v>
      </c>
      <c r="D35" s="307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17">
        <f>+X35/Q35-1</f>
        <v>-0.81986705632915013</v>
      </c>
      <c r="Z35" s="268"/>
      <c r="AA35" s="291"/>
    </row>
    <row r="36" spans="2:27" x14ac:dyDescent="0.2">
      <c r="B36" s="309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17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0"/>
      <c r="K39" s="310"/>
      <c r="L39" s="310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0"/>
      <c r="H40" s="310"/>
      <c r="I40" s="310"/>
      <c r="J40" s="310"/>
      <c r="K40" s="310"/>
      <c r="L40" s="310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46" t="s">
        <v>283</v>
      </c>
      <c r="C43" s="348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25">
      <c r="B44" s="347"/>
      <c r="C44" s="349"/>
      <c r="F44" s="324"/>
      <c r="G44" s="324"/>
      <c r="H44" s="324"/>
      <c r="I44" s="324"/>
      <c r="J44" s="324"/>
      <c r="K44" s="324"/>
      <c r="L44" s="324"/>
    </row>
    <row r="45" spans="2:27" x14ac:dyDescent="0.25">
      <c r="B45" s="270"/>
      <c r="C45" s="271"/>
    </row>
    <row r="46" spans="2:27" x14ac:dyDescent="0.25">
      <c r="B46" s="274" t="s">
        <v>286</v>
      </c>
      <c r="C46" s="275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4" t="s">
        <v>287</v>
      </c>
      <c r="C47" s="275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4" t="s">
        <v>292</v>
      </c>
      <c r="C49" s="275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9" t="s">
        <v>293</v>
      </c>
      <c r="C50" s="280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 t="e">
        <f>((#REF!/(12/12))/'Banco BS no usar'!G14)</f>
        <v>#REF!</v>
      </c>
      <c r="H52" s="291" t="e">
        <f>((#REF!/(3/12))/'Banco BS no usar'!H14)</f>
        <v>#REF!</v>
      </c>
      <c r="I52" s="291" t="e">
        <f>((#REF!/(6/12))/'Banco BS no usar'!I14)</f>
        <v>#REF!</v>
      </c>
      <c r="J52" s="291" t="e">
        <f>((#REF!/(9/12))/'Banco BS no usar'!J14)</f>
        <v>#REF!</v>
      </c>
      <c r="K52" s="291" t="e">
        <f>((#REF!/(12/12))/'Banco BS no usar'!K14)</f>
        <v>#REF!</v>
      </c>
      <c r="L52" s="291" t="e">
        <f>((#REF!/(3/12))/'Banco BS no usar'!L14)</f>
        <v>#REF!</v>
      </c>
      <c r="M52" s="327" t="e">
        <f>((#REF!/(6/12))/(('Banco BS no usar'!M14+I14)/2))</f>
        <v>#REF!</v>
      </c>
      <c r="N52" s="327" t="e">
        <f>((#REF!/(9/12))/(('Banco BS no usar'!N14+J14)/2))</f>
        <v>#REF!</v>
      </c>
      <c r="O52" s="327" t="e">
        <f>((#REF!/(12/12))/(('Banco BS no usar'!O14+K14)/2))</f>
        <v>#REF!</v>
      </c>
      <c r="P52" s="327" t="e">
        <f>((#REF!/(3/12))/(('Banco BS no usar'!P14+L14)/2))</f>
        <v>#REF!</v>
      </c>
      <c r="Q52" s="339" t="e">
        <f>((#REF!/(6/12))/(('Banco BS no usar'!Q14+M14)/2))</f>
        <v>#REF!</v>
      </c>
      <c r="R52" s="327" t="e">
        <f>((#REF!/(9/12))/(('Banco BS no usar'!R14+N14)/2))</f>
        <v>#REF!</v>
      </c>
      <c r="S52" s="327" t="e">
        <f>((#REF!/(12/12))/(('Banco BS no usar'!S14+O14)/2))</f>
        <v>#REF!</v>
      </c>
      <c r="T52" s="327" t="e">
        <f>((#REF!/(3/12))/(('Banco BS no usar'!T14+P14)/2))</f>
        <v>#REF!</v>
      </c>
      <c r="U52" s="327" t="e">
        <f>((#REF!/(6/12))/(('Banco BS no usar'!U14+Q14)/2))</f>
        <v>#REF!</v>
      </c>
      <c r="V52" s="327"/>
      <c r="W52" s="327"/>
    </row>
    <row r="53" spans="2:23" x14ac:dyDescent="0.25">
      <c r="B53" s="1" t="s">
        <v>290</v>
      </c>
      <c r="G53" s="291" t="e">
        <f>((#REF!/(12/12))/'Banco BS no usar'!G30)</f>
        <v>#REF!</v>
      </c>
      <c r="H53" s="291" t="e">
        <f>((#REF!/(3/12))/'Banco BS no usar'!H30)</f>
        <v>#REF!</v>
      </c>
      <c r="I53" s="291" t="e">
        <f>((#REF!/(6/12))/'Banco BS no usar'!I30)</f>
        <v>#REF!</v>
      </c>
      <c r="J53" s="291" t="e">
        <f>((#REF!/(9/12))/'Banco BS no usar'!J30)</f>
        <v>#REF!</v>
      </c>
      <c r="K53" s="291" t="e">
        <f>((#REF!/(12/12))/'Banco BS no usar'!K30)</f>
        <v>#REF!</v>
      </c>
      <c r="L53" s="291" t="e">
        <f>((#REF!/(3/12))/'Banco BS no usar'!L30)</f>
        <v>#REF!</v>
      </c>
      <c r="M53" s="327" t="e">
        <f>((#REF!/(6/12))/(('Banco BS no usar'!M30+I30)/2))</f>
        <v>#REF!</v>
      </c>
      <c r="N53" s="327" t="e">
        <f>((#REF!/(9/12))/(('Banco BS no usar'!N30+J30)/2))</f>
        <v>#REF!</v>
      </c>
      <c r="O53" s="327" t="e">
        <f>((#REF!/(12/12))/(('Banco BS no usar'!O30+K30)/2))</f>
        <v>#REF!</v>
      </c>
      <c r="P53" s="327" t="e">
        <f>((#REF!/(3/12))/(('Banco BS no usar'!P30+L30)/2))</f>
        <v>#REF!</v>
      </c>
      <c r="Q53" s="339" t="e">
        <f>((#REF!/(6/12))/(('Banco BS no usar'!Q30+M30)/2))</f>
        <v>#REF!</v>
      </c>
      <c r="R53" s="339" t="e">
        <f>((#REF!/(9/12))/(('Banco BS no usar'!R30+N30)/2))</f>
        <v>#REF!</v>
      </c>
      <c r="S53" s="339" t="e">
        <f>((#REF!/(12/12))/(('Banco BS no usar'!S30+O30)/2))</f>
        <v>#REF!</v>
      </c>
      <c r="T53" s="339" t="e">
        <f>((#REF!/(3/12))/(('Banco BS no usar'!T30+P30)/2))</f>
        <v>#REF!</v>
      </c>
      <c r="U53" s="339" t="e">
        <f>((#REF!/(6/12))/(('Banco BS no usar'!U30+Q30)/2))</f>
        <v>#REF!</v>
      </c>
      <c r="V53" s="339"/>
      <c r="W53" s="339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343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0.1461427161367552</v>
      </c>
      <c r="C8" s="331">
        <v>0.33</v>
      </c>
      <c r="D8" s="335">
        <v>0.25280791243117962</v>
      </c>
    </row>
    <row r="9" spans="1:4" x14ac:dyDescent="0.25">
      <c r="A9" s="274" t="s">
        <v>287</v>
      </c>
      <c r="B9" s="275">
        <v>0.21071776778077889</v>
      </c>
      <c r="C9" s="331">
        <v>0.56000000000000005</v>
      </c>
      <c r="D9" s="335">
        <v>0.41346062012384538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1.6081926952776E-2</v>
      </c>
      <c r="C12" s="328">
        <v>0.05</v>
      </c>
      <c r="D12" s="336">
        <v>5.2403359258654574E-2</v>
      </c>
    </row>
    <row r="13" spans="1:4" x14ac:dyDescent="0.25">
      <c r="A13" s="274" t="s">
        <v>290</v>
      </c>
      <c r="B13" s="283">
        <v>0.12706483784308581</v>
      </c>
      <c r="C13" s="328">
        <v>0.13</v>
      </c>
      <c r="D13" s="336">
        <v>0.13486685488740824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0.13089626796314399</v>
      </c>
      <c r="C16" s="331">
        <v>0.38</v>
      </c>
      <c r="D16" s="335">
        <v>0.38855624906803687</v>
      </c>
    </row>
    <row r="17" spans="1:4" x14ac:dyDescent="0.25">
      <c r="A17" s="279" t="s">
        <v>293</v>
      </c>
      <c r="B17" s="333">
        <v>0.16163046172953038</v>
      </c>
      <c r="C17" s="334">
        <v>0.98</v>
      </c>
      <c r="D17" s="337">
        <v>1.0243434065121382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339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0.14427146474816746</v>
      </c>
      <c r="C8" s="331">
        <v>0.31</v>
      </c>
      <c r="D8" s="335">
        <v>0.2313212211404877</v>
      </c>
    </row>
    <row r="9" spans="1:4" x14ac:dyDescent="0.25">
      <c r="A9" s="274" t="s">
        <v>287</v>
      </c>
      <c r="B9" s="275">
        <v>0.20804470173556547</v>
      </c>
      <c r="C9" s="331">
        <v>0.5</v>
      </c>
      <c r="D9" s="335">
        <v>0.37479495894559872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1.5053520588123712E-2</v>
      </c>
      <c r="C12" s="328">
        <v>0.05</v>
      </c>
      <c r="D12" s="336">
        <v>5.6211087377032252E-2</v>
      </c>
    </row>
    <row r="13" spans="1:4" x14ac:dyDescent="0.25">
      <c r="A13" s="274" t="s">
        <v>290</v>
      </c>
      <c r="B13" s="283">
        <v>0.11774700441232241</v>
      </c>
      <c r="C13" s="328">
        <v>0.15</v>
      </c>
      <c r="D13" s="336">
        <v>0.14683964123371271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0.12784631475982022</v>
      </c>
      <c r="C16" s="331">
        <v>0.36</v>
      </c>
      <c r="D16" s="335">
        <v>0.38280594330495293</v>
      </c>
    </row>
    <row r="17" spans="1:4" x14ac:dyDescent="0.25">
      <c r="A17" s="279" t="s">
        <v>293</v>
      </c>
      <c r="B17" s="333">
        <v>0.15739658537834172</v>
      </c>
      <c r="C17" s="334">
        <v>0.83</v>
      </c>
      <c r="D17" s="337">
        <v>0.9923477949922912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336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0.139148409876616</v>
      </c>
      <c r="C8" s="331">
        <v>0.33</v>
      </c>
      <c r="D8" s="314">
        <v>0.23729578164828066</v>
      </c>
    </row>
    <row r="9" spans="1:4" x14ac:dyDescent="0.25">
      <c r="A9" s="274" t="s">
        <v>287</v>
      </c>
      <c r="B9" s="275">
        <v>0.2012108650434665</v>
      </c>
      <c r="C9" s="331">
        <v>0.55000000000000004</v>
      </c>
      <c r="D9" s="314">
        <v>0.37622342900957495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1.6061764891449639E-2</v>
      </c>
      <c r="C12" s="328">
        <v>5.239564310986182E-2</v>
      </c>
      <c r="D12" s="313">
        <v>6.2017203429937731E-2</v>
      </c>
    </row>
    <row r="13" spans="1:4" x14ac:dyDescent="0.25">
      <c r="A13" s="274" t="s">
        <v>290</v>
      </c>
      <c r="B13" s="283">
        <v>0.12870342636231211</v>
      </c>
      <c r="C13" s="328">
        <v>0.14179836886725192</v>
      </c>
      <c r="D13" s="313">
        <v>0.16794587236705785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0.12479671556089172</v>
      </c>
      <c r="C16" s="331">
        <v>0.37</v>
      </c>
      <c r="D16" s="314">
        <v>0.36926899456269247</v>
      </c>
    </row>
    <row r="17" spans="1:4" x14ac:dyDescent="0.25">
      <c r="A17" s="279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8FCEA-44DD-4098-984C-457BE9AC4410}">
  <sheetPr>
    <tabColor rgb="FFFFC000"/>
  </sheetPr>
  <dimension ref="B1:Y43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AE21" sqref="AE21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20" width="11.42578125" style="1" hidden="1" customWidth="1"/>
    <col min="21" max="25" width="11.42578125" style="1" customWidth="1"/>
    <col min="26" max="16384" width="11.42578125" style="1"/>
  </cols>
  <sheetData>
    <row r="1" spans="2:25" ht="18.75" x14ac:dyDescent="0.25">
      <c r="B1" s="354" t="s">
        <v>132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</row>
    <row r="2" spans="2:25" ht="21" customHeight="1" x14ac:dyDescent="0.25">
      <c r="B2" s="354" t="s">
        <v>279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</row>
    <row r="3" spans="2:25" x14ac:dyDescent="0.25">
      <c r="B3" s="355" t="s">
        <v>365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</row>
    <row r="4" spans="2:25" ht="39.75" customHeight="1" x14ac:dyDescent="0.25">
      <c r="B4" s="2"/>
      <c r="C4" s="260" t="s">
        <v>0</v>
      </c>
      <c r="D4" s="261" t="s">
        <v>313</v>
      </c>
      <c r="E4" s="261" t="s">
        <v>314</v>
      </c>
      <c r="F4" s="261" t="s">
        <v>315</v>
      </c>
      <c r="G4" s="261" t="s">
        <v>325</v>
      </c>
      <c r="H4" s="261" t="s">
        <v>326</v>
      </c>
      <c r="I4" s="261" t="s">
        <v>328</v>
      </c>
      <c r="J4" s="261" t="s">
        <v>330</v>
      </c>
      <c r="K4" s="261" t="s">
        <v>332</v>
      </c>
      <c r="L4" s="261" t="s">
        <v>334</v>
      </c>
      <c r="M4" s="261" t="s">
        <v>337</v>
      </c>
      <c r="N4" s="261" t="s">
        <v>340</v>
      </c>
      <c r="O4" s="261" t="s">
        <v>341</v>
      </c>
      <c r="P4" s="261" t="s">
        <v>344</v>
      </c>
      <c r="Q4" s="261" t="s">
        <v>349</v>
      </c>
      <c r="R4" s="261" t="s">
        <v>350</v>
      </c>
      <c r="S4" s="261" t="s">
        <v>351</v>
      </c>
      <c r="T4" s="261" t="s">
        <v>353</v>
      </c>
      <c r="U4" s="261" t="s">
        <v>359</v>
      </c>
      <c r="V4" s="261" t="s">
        <v>360</v>
      </c>
      <c r="W4" s="261" t="s">
        <v>361</v>
      </c>
      <c r="X4" s="261" t="s">
        <v>362</v>
      </c>
      <c r="Y4" s="261" t="s">
        <v>363</v>
      </c>
    </row>
    <row r="5" spans="2:25" x14ac:dyDescent="0.25">
      <c r="B5" s="3"/>
      <c r="C5" s="259"/>
      <c r="D5" s="262"/>
      <c r="E5" s="262"/>
      <c r="F5" s="262"/>
      <c r="G5" s="262"/>
      <c r="H5" s="262"/>
      <c r="I5" s="262"/>
      <c r="J5" s="262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</row>
    <row r="6" spans="2:25" x14ac:dyDescent="0.25">
      <c r="B6" s="5"/>
      <c r="C6" s="259" t="s">
        <v>319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396.44890000000004</v>
      </c>
      <c r="V6" s="269">
        <v>326.67527800000005</v>
      </c>
      <c r="W6" s="269">
        <v>363.65299930999998</v>
      </c>
      <c r="X6" s="269">
        <v>343.946776</v>
      </c>
      <c r="Y6" s="269">
        <v>349.59728600000005</v>
      </c>
    </row>
    <row r="7" spans="2:25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345.89708999999999</v>
      </c>
      <c r="V7" s="266">
        <v>274.68188800000001</v>
      </c>
      <c r="W7" s="266">
        <v>330.91550130999997</v>
      </c>
      <c r="X7" s="266">
        <v>320.79208599999998</v>
      </c>
      <c r="Y7" s="266">
        <v>315.28228700000005</v>
      </c>
    </row>
    <row r="8" spans="2:25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343.36500999999998</v>
      </c>
      <c r="V8" s="269">
        <v>273.28578700000003</v>
      </c>
      <c r="W8" s="269">
        <v>294.58144331</v>
      </c>
      <c r="X8" s="269">
        <v>282.15078699999998</v>
      </c>
      <c r="Y8" s="269">
        <v>289.07606500000003</v>
      </c>
    </row>
    <row r="9" spans="2:25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2.5320800000000001</v>
      </c>
      <c r="V9" s="269">
        <v>1.396101</v>
      </c>
      <c r="W9" s="269">
        <v>36.334057999999999</v>
      </c>
      <c r="X9" s="269">
        <v>38.641298999999997</v>
      </c>
      <c r="Y9" s="269">
        <v>26.206222</v>
      </c>
    </row>
    <row r="10" spans="2:25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0</v>
      </c>
      <c r="V10" s="269">
        <v>0</v>
      </c>
      <c r="W10" s="269">
        <v>0</v>
      </c>
      <c r="X10" s="269">
        <v>0</v>
      </c>
      <c r="Y10" s="269">
        <v>0</v>
      </c>
    </row>
    <row r="11" spans="2:25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0</v>
      </c>
      <c r="V11" s="269">
        <v>31.126166000000001</v>
      </c>
      <c r="W11" s="269">
        <v>0</v>
      </c>
      <c r="X11" s="269">
        <v>0</v>
      </c>
      <c r="Y11" s="269">
        <v>0</v>
      </c>
    </row>
    <row r="12" spans="2:25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28.920725000000001</v>
      </c>
      <c r="V12" s="266">
        <v>0</v>
      </c>
      <c r="W12" s="266">
        <v>0</v>
      </c>
      <c r="X12" s="266">
        <v>0</v>
      </c>
      <c r="Y12" s="266">
        <v>0</v>
      </c>
    </row>
    <row r="13" spans="2:25" x14ac:dyDescent="0.25">
      <c r="B13" s="5"/>
      <c r="C13" s="265" t="s">
        <v>154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>
        <v>0</v>
      </c>
      <c r="O13" s="306">
        <v>0</v>
      </c>
      <c r="P13" s="306">
        <v>0</v>
      </c>
      <c r="Q13" s="306">
        <v>0</v>
      </c>
      <c r="R13" s="306">
        <v>0</v>
      </c>
      <c r="S13" s="306">
        <v>0</v>
      </c>
      <c r="T13" s="306">
        <v>0</v>
      </c>
      <c r="U13" s="306">
        <v>0</v>
      </c>
      <c r="V13" s="306">
        <v>0</v>
      </c>
      <c r="W13" s="306">
        <v>0</v>
      </c>
      <c r="X13" s="306">
        <v>0</v>
      </c>
      <c r="Y13" s="306">
        <v>0</v>
      </c>
    </row>
    <row r="14" spans="2:25" x14ac:dyDescent="0.25">
      <c r="B14" s="5"/>
      <c r="C14" s="265" t="s">
        <v>155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>
        <v>0</v>
      </c>
      <c r="O14" s="306">
        <v>0</v>
      </c>
      <c r="P14" s="306">
        <v>0</v>
      </c>
      <c r="Q14" s="306">
        <v>0</v>
      </c>
      <c r="R14" s="306">
        <v>0</v>
      </c>
      <c r="S14" s="306">
        <v>0</v>
      </c>
      <c r="T14" s="306">
        <v>0</v>
      </c>
      <c r="U14" s="306">
        <v>0.46572200000000002</v>
      </c>
      <c r="V14" s="306">
        <v>0</v>
      </c>
      <c r="W14" s="306">
        <v>0</v>
      </c>
      <c r="X14" s="306">
        <v>0</v>
      </c>
      <c r="Y14" s="306">
        <v>0</v>
      </c>
    </row>
    <row r="15" spans="2:25" x14ac:dyDescent="0.25">
      <c r="B15" s="5"/>
      <c r="C15" s="265" t="s">
        <v>156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>
        <v>0</v>
      </c>
      <c r="O15" s="306">
        <v>0</v>
      </c>
      <c r="P15" s="306">
        <v>0</v>
      </c>
      <c r="Q15" s="306">
        <v>0</v>
      </c>
      <c r="R15" s="306">
        <v>0</v>
      </c>
      <c r="S15" s="306">
        <v>0</v>
      </c>
      <c r="T15" s="306">
        <v>0</v>
      </c>
      <c r="U15" s="306">
        <v>0</v>
      </c>
      <c r="V15" s="306">
        <v>0</v>
      </c>
      <c r="W15" s="306">
        <v>0</v>
      </c>
      <c r="X15" s="306">
        <v>0</v>
      </c>
      <c r="Y15" s="306">
        <v>0</v>
      </c>
    </row>
    <row r="16" spans="2:25" x14ac:dyDescent="0.25">
      <c r="B16" s="5"/>
      <c r="C16" s="265" t="s">
        <v>316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>
        <v>0</v>
      </c>
      <c r="O16" s="306">
        <v>0</v>
      </c>
      <c r="P16" s="306">
        <v>0</v>
      </c>
      <c r="Q16" s="306">
        <v>0</v>
      </c>
      <c r="R16" s="306">
        <v>0</v>
      </c>
      <c r="S16" s="306">
        <v>0</v>
      </c>
      <c r="T16" s="306">
        <v>0</v>
      </c>
      <c r="U16" s="306">
        <v>0</v>
      </c>
      <c r="V16" s="306">
        <v>0</v>
      </c>
      <c r="W16" s="306">
        <v>0</v>
      </c>
      <c r="X16" s="306">
        <v>0</v>
      </c>
      <c r="Y16" s="306">
        <v>0</v>
      </c>
    </row>
    <row r="17" spans="2:25" x14ac:dyDescent="0.25">
      <c r="B17" s="5"/>
      <c r="C17" s="265" t="s">
        <v>364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>
        <v>21.165362999999999</v>
      </c>
      <c r="V17" s="306">
        <v>20.867224</v>
      </c>
      <c r="W17" s="306">
        <v>32.737498000000002</v>
      </c>
      <c r="X17" s="306">
        <v>23.154689999999999</v>
      </c>
      <c r="Y17" s="306">
        <v>34.314999</v>
      </c>
    </row>
    <row r="18" spans="2:25" x14ac:dyDescent="0.25">
      <c r="B18" s="5"/>
      <c r="C18" s="265"/>
      <c r="D18" s="306"/>
      <c r="E18" s="306"/>
      <c r="F18" s="306"/>
      <c r="G18" s="306"/>
      <c r="H18" s="306"/>
      <c r="I18" s="306"/>
      <c r="J18" s="306"/>
      <c r="K18" s="306"/>
      <c r="L18" s="306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</row>
    <row r="19" spans="2:25" x14ac:dyDescent="0.25">
      <c r="B19" s="5"/>
      <c r="C19" s="259" t="s">
        <v>13</v>
      </c>
      <c r="D19" s="266">
        <v>2405</v>
      </c>
      <c r="E19" s="266">
        <v>585</v>
      </c>
      <c r="F19" s="266">
        <v>1185</v>
      </c>
      <c r="G19" s="266">
        <v>1952.1000000000001</v>
      </c>
      <c r="H19" s="266">
        <v>2633.95</v>
      </c>
      <c r="I19" s="266">
        <v>680.66540370799999</v>
      </c>
      <c r="J19" s="266">
        <v>1390.257065213</v>
      </c>
      <c r="K19" s="266">
        <v>2149.6646615219997</v>
      </c>
      <c r="L19" s="266">
        <v>2930.5148356129998</v>
      </c>
      <c r="M19" s="266">
        <v>795.4105937700001</v>
      </c>
      <c r="N19" s="266">
        <v>1638.049786868</v>
      </c>
      <c r="O19" s="266">
        <v>2454.4159182063399</v>
      </c>
      <c r="P19" s="266">
        <v>3257.0988225455199</v>
      </c>
      <c r="Q19" s="266">
        <v>761.90270809999993</v>
      </c>
      <c r="R19" s="266">
        <v>1477.9348849699998</v>
      </c>
      <c r="S19" s="266">
        <v>2182.8068795699996</v>
      </c>
      <c r="T19" s="266">
        <v>2888.5805066999997</v>
      </c>
      <c r="U19" s="266">
        <v>241.16346800000002</v>
      </c>
      <c r="V19" s="266">
        <v>92.023969999999991</v>
      </c>
      <c r="W19" s="266">
        <v>97.953675649999994</v>
      </c>
      <c r="X19" s="266">
        <v>96.375775000000004</v>
      </c>
      <c r="Y19" s="266">
        <v>102.656525</v>
      </c>
    </row>
    <row r="20" spans="2:25" x14ac:dyDescent="0.25">
      <c r="B20" s="5"/>
      <c r="C20" s="263" t="s">
        <v>14</v>
      </c>
      <c r="D20" s="266">
        <v>1577</v>
      </c>
      <c r="E20" s="266">
        <v>414</v>
      </c>
      <c r="F20" s="266">
        <v>840</v>
      </c>
      <c r="G20" s="266">
        <v>1806.15</v>
      </c>
      <c r="H20" s="266">
        <v>2434.33</v>
      </c>
      <c r="I20" s="266">
        <v>629.07127797800001</v>
      </c>
      <c r="J20" s="266">
        <v>1286.3259470830001</v>
      </c>
      <c r="K20" s="266">
        <v>1983.1403515019999</v>
      </c>
      <c r="L20" s="266">
        <v>2702.5911026829999</v>
      </c>
      <c r="M20" s="269">
        <v>738.42434333000006</v>
      </c>
      <c r="N20" s="269">
        <v>1521.5674138479999</v>
      </c>
      <c r="O20" s="269">
        <v>2275.9818089923401</v>
      </c>
      <c r="P20" s="269">
        <v>3013.67958140152</v>
      </c>
      <c r="Q20" s="269">
        <v>697.75032035999993</v>
      </c>
      <c r="R20" s="269">
        <v>1369.7788555399998</v>
      </c>
      <c r="S20" s="269">
        <v>2017.4859521699998</v>
      </c>
      <c r="T20" s="269">
        <v>2659.5153428399994</v>
      </c>
      <c r="U20" s="269">
        <v>5.2040660000000001</v>
      </c>
      <c r="V20" s="269">
        <v>17.011984999999999</v>
      </c>
      <c r="W20" s="269">
        <v>87.662594609999999</v>
      </c>
      <c r="X20" s="269">
        <v>7.4129969999999998</v>
      </c>
      <c r="Y20" s="269">
        <v>8.8762939999999997</v>
      </c>
    </row>
    <row r="21" spans="2:25" x14ac:dyDescent="0.25">
      <c r="B21" s="5"/>
      <c r="C21" s="263" t="s">
        <v>15</v>
      </c>
      <c r="D21" s="266">
        <v>828</v>
      </c>
      <c r="E21" s="266">
        <v>171</v>
      </c>
      <c r="F21" s="266">
        <v>345</v>
      </c>
      <c r="G21" s="266">
        <v>145.94999999999999</v>
      </c>
      <c r="H21" s="266">
        <v>199.62</v>
      </c>
      <c r="I21" s="266">
        <v>51.594125730000002</v>
      </c>
      <c r="J21" s="266">
        <v>103.93111812999999</v>
      </c>
      <c r="K21" s="266">
        <v>166.52431002</v>
      </c>
      <c r="L21" s="266">
        <v>227.92373293</v>
      </c>
      <c r="M21" s="269">
        <v>56.986250440000006</v>
      </c>
      <c r="N21" s="269">
        <v>116.48237302</v>
      </c>
      <c r="O21" s="269">
        <v>178.43410921399999</v>
      </c>
      <c r="P21" s="269">
        <v>243.41924114400001</v>
      </c>
      <c r="Q21" s="269">
        <v>64.152387739999995</v>
      </c>
      <c r="R21" s="269">
        <v>108.15602942999999</v>
      </c>
      <c r="S21" s="269">
        <v>165.32092740000002</v>
      </c>
      <c r="T21" s="269">
        <v>229.06516386000004</v>
      </c>
      <c r="U21" s="269">
        <v>235.95940200000001</v>
      </c>
      <c r="V21" s="269">
        <v>75.011984999999996</v>
      </c>
      <c r="W21" s="269">
        <v>10.29108104</v>
      </c>
      <c r="X21" s="269">
        <v>88.962778</v>
      </c>
      <c r="Y21" s="269">
        <v>93.780231000000001</v>
      </c>
    </row>
    <row r="22" spans="2:25" x14ac:dyDescent="0.25">
      <c r="B22" s="5"/>
      <c r="C22" s="259"/>
      <c r="D22" s="306"/>
      <c r="E22" s="306"/>
      <c r="F22" s="306"/>
      <c r="G22" s="306"/>
      <c r="H22" s="306"/>
      <c r="I22" s="306"/>
      <c r="J22" s="306"/>
      <c r="K22" s="306"/>
      <c r="L22" s="306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</row>
    <row r="23" spans="2:25" x14ac:dyDescent="0.25">
      <c r="B23" s="5"/>
      <c r="C23" s="259" t="s">
        <v>16</v>
      </c>
      <c r="D23" s="266">
        <v>3363</v>
      </c>
      <c r="E23" s="266">
        <v>915.17858265999985</v>
      </c>
      <c r="F23" s="266">
        <v>1839.65</v>
      </c>
      <c r="G23" s="266">
        <v>1969.2100000000003</v>
      </c>
      <c r="H23" s="266">
        <v>2645.9054271140003</v>
      </c>
      <c r="I23" s="266">
        <v>673.43880974800004</v>
      </c>
      <c r="J23" s="266">
        <v>1384.3526717919999</v>
      </c>
      <c r="K23" s="266">
        <v>2087.1694437659999</v>
      </c>
      <c r="L23" s="266">
        <v>2800.6185013680001</v>
      </c>
      <c r="M23" s="269">
        <v>695.47369901699994</v>
      </c>
      <c r="N23" s="269">
        <v>1409.290832877</v>
      </c>
      <c r="O23" s="269">
        <v>2095.8614699916593</v>
      </c>
      <c r="P23" s="269">
        <v>2774.0872884384812</v>
      </c>
      <c r="Q23" s="269">
        <v>648.94321767000019</v>
      </c>
      <c r="R23" s="269">
        <v>1283.51802157</v>
      </c>
      <c r="S23" s="269">
        <v>1894.49347029</v>
      </c>
      <c r="T23" s="269">
        <v>2458.9162843400004</v>
      </c>
      <c r="U23" s="269">
        <v>155.28543200000001</v>
      </c>
      <c r="V23" s="269">
        <v>234.65130800000006</v>
      </c>
      <c r="W23" s="269">
        <v>265.69932366</v>
      </c>
      <c r="X23" s="269">
        <v>247.571001</v>
      </c>
      <c r="Y23" s="269">
        <v>246.94076100000007</v>
      </c>
    </row>
    <row r="24" spans="2:25" x14ac:dyDescent="0.25">
      <c r="B24" s="5"/>
      <c r="C24" s="259" t="s">
        <v>17</v>
      </c>
      <c r="D24" s="266">
        <v>502</v>
      </c>
      <c r="E24" s="266">
        <v>115</v>
      </c>
      <c r="F24" s="266">
        <v>227.36</v>
      </c>
      <c r="G24" s="266">
        <v>354.49</v>
      </c>
      <c r="H24" s="266">
        <v>490.67</v>
      </c>
      <c r="I24" s="266">
        <v>106.09177568699999</v>
      </c>
      <c r="J24" s="266">
        <v>218.25289663999999</v>
      </c>
      <c r="K24" s="266">
        <v>421.49437836999999</v>
      </c>
      <c r="L24" s="266">
        <v>597.06520701900001</v>
      </c>
      <c r="M24" s="269">
        <v>131.13273521000002</v>
      </c>
      <c r="N24" s="269">
        <v>262.17118297399998</v>
      </c>
      <c r="O24" s="269">
        <v>408.64737269599999</v>
      </c>
      <c r="P24" s="269">
        <v>643.30314983100004</v>
      </c>
      <c r="Q24" s="269">
        <v>184.51785287999999</v>
      </c>
      <c r="R24" s="269">
        <v>466.11325180000006</v>
      </c>
      <c r="S24" s="269">
        <v>747.72011093000015</v>
      </c>
      <c r="T24" s="269">
        <v>1211.1732510300001</v>
      </c>
      <c r="U24" s="269">
        <v>0</v>
      </c>
      <c r="V24" s="269">
        <v>0</v>
      </c>
      <c r="W24" s="269">
        <v>0</v>
      </c>
      <c r="X24" s="269">
        <v>0</v>
      </c>
      <c r="Y24" s="269">
        <v>0</v>
      </c>
    </row>
    <row r="25" spans="2:25" x14ac:dyDescent="0.25">
      <c r="B25" s="5"/>
      <c r="C25" s="259" t="s">
        <v>18</v>
      </c>
      <c r="D25" s="266">
        <v>2861</v>
      </c>
      <c r="E25" s="266">
        <v>800.17858265999985</v>
      </c>
      <c r="F25" s="266">
        <v>1612.29</v>
      </c>
      <c r="G25" s="266">
        <v>1614.7200000000003</v>
      </c>
      <c r="H25" s="266">
        <v>2155.2354271140002</v>
      </c>
      <c r="I25" s="266">
        <v>567.34703406100004</v>
      </c>
      <c r="J25" s="266">
        <v>1166.0997751519999</v>
      </c>
      <c r="K25" s="266">
        <v>1665.6750653959998</v>
      </c>
      <c r="L25" s="266">
        <v>2203.5532943490002</v>
      </c>
      <c r="M25" s="269">
        <v>564.34096380699998</v>
      </c>
      <c r="N25" s="269">
        <v>1147.119649903</v>
      </c>
      <c r="O25" s="269">
        <v>1687.2140972956593</v>
      </c>
      <c r="P25" s="269">
        <v>2130.7841386074811</v>
      </c>
      <c r="Q25" s="269">
        <v>464.42536479000023</v>
      </c>
      <c r="R25" s="269">
        <v>817.40476976999992</v>
      </c>
      <c r="S25" s="269">
        <v>1146.7733593599999</v>
      </c>
      <c r="T25" s="269">
        <v>1247.7430333100003</v>
      </c>
      <c r="U25" s="269">
        <v>155.28543200000001</v>
      </c>
      <c r="V25" s="269">
        <v>234.65130800000006</v>
      </c>
      <c r="W25" s="269">
        <v>265.69932366</v>
      </c>
      <c r="X25" s="269">
        <v>247.571001</v>
      </c>
      <c r="Y25" s="269">
        <v>246.94076100000007</v>
      </c>
    </row>
    <row r="26" spans="2:25" x14ac:dyDescent="0.25">
      <c r="B26" s="5"/>
      <c r="C26" s="259"/>
      <c r="D26" s="306"/>
      <c r="E26" s="306"/>
      <c r="F26" s="306"/>
      <c r="G26" s="306"/>
      <c r="H26" s="306"/>
      <c r="I26" s="306"/>
      <c r="J26" s="306"/>
      <c r="K26" s="306"/>
      <c r="L26" s="306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</row>
    <row r="27" spans="2:25" x14ac:dyDescent="0.25">
      <c r="B27" s="5"/>
      <c r="C27" s="259" t="s">
        <v>20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1287.0855112515401</v>
      </c>
      <c r="K27" s="266">
        <v>1894.5420701635401</v>
      </c>
      <c r="L27" s="266">
        <v>2609.2001018845399</v>
      </c>
      <c r="M27" s="269">
        <v>601.01126392563799</v>
      </c>
      <c r="N27" s="269">
        <v>1274.8378647021</v>
      </c>
      <c r="O27" s="269">
        <v>1922.9411031173513</v>
      </c>
      <c r="P27" s="269">
        <v>2546.4966740160198</v>
      </c>
      <c r="Q27" s="269">
        <v>615.50979001999997</v>
      </c>
      <c r="R27" s="269">
        <v>1166.3214120600001</v>
      </c>
      <c r="S27" s="269">
        <v>1708.3603275299999</v>
      </c>
      <c r="T27" s="269">
        <v>2266.2158258699997</v>
      </c>
      <c r="U27" s="269">
        <v>258.10296099999999</v>
      </c>
      <c r="V27" s="269">
        <v>188.61924100000002</v>
      </c>
      <c r="W27" s="269">
        <v>209.51161389000001</v>
      </c>
      <c r="X27" s="269">
        <v>207.16975500000001</v>
      </c>
      <c r="Y27" s="269">
        <v>202.82413399999999</v>
      </c>
    </row>
    <row r="28" spans="2:25" x14ac:dyDescent="0.25">
      <c r="B28" s="5"/>
      <c r="C28" s="259" t="s">
        <v>322</v>
      </c>
      <c r="D28" s="266">
        <v>2652</v>
      </c>
      <c r="E28" s="266">
        <v>626</v>
      </c>
      <c r="F28" s="266">
        <v>1247</v>
      </c>
      <c r="G28" s="266">
        <v>1903</v>
      </c>
      <c r="H28" s="266">
        <v>2591.79</v>
      </c>
      <c r="I28" s="266">
        <v>638.12416071100006</v>
      </c>
      <c r="J28" s="266">
        <v>1287.0855112515442</v>
      </c>
      <c r="K28" s="266">
        <v>1894.5420701635401</v>
      </c>
      <c r="L28" s="266">
        <v>2609.2001018845399</v>
      </c>
      <c r="M28" s="267">
        <v>601.01126392563799</v>
      </c>
      <c r="N28" s="267">
        <v>1274.8378647021</v>
      </c>
      <c r="O28" s="267">
        <v>1922.9411031173513</v>
      </c>
      <c r="P28" s="267">
        <v>2546.4966740160198</v>
      </c>
      <c r="Q28" s="269">
        <v>615.50979001999997</v>
      </c>
      <c r="R28" s="269">
        <v>1166.3214120600001</v>
      </c>
      <c r="S28" s="269">
        <v>1708.3603275299999</v>
      </c>
      <c r="T28" s="269">
        <v>2266.2158258699997</v>
      </c>
      <c r="U28" s="269">
        <v>253.870666</v>
      </c>
      <c r="V28" s="269">
        <v>185.56516300000001</v>
      </c>
      <c r="W28" s="269">
        <v>208.72995189</v>
      </c>
      <c r="X28" s="269">
        <v>206.527557</v>
      </c>
      <c r="Y28" s="269">
        <v>201.240499</v>
      </c>
    </row>
    <row r="29" spans="2:25" x14ac:dyDescent="0.25">
      <c r="B29" s="5"/>
      <c r="C29" s="259" t="s">
        <v>158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>
        <v>0</v>
      </c>
      <c r="O29" s="306">
        <v>0</v>
      </c>
      <c r="P29" s="306">
        <v>0</v>
      </c>
      <c r="Q29" s="306">
        <v>0</v>
      </c>
      <c r="R29" s="306">
        <v>0</v>
      </c>
      <c r="S29" s="306">
        <v>0</v>
      </c>
      <c r="T29" s="306">
        <v>0</v>
      </c>
      <c r="U29" s="306">
        <v>1.288864</v>
      </c>
      <c r="V29" s="306">
        <v>0.45091300000000001</v>
      </c>
      <c r="W29" s="306">
        <v>0.78166199999999997</v>
      </c>
      <c r="X29" s="306">
        <v>0.64219800000000005</v>
      </c>
      <c r="Y29" s="306">
        <v>1.5836349999999999</v>
      </c>
    </row>
    <row r="30" spans="2:25" x14ac:dyDescent="0.25">
      <c r="B30" s="5"/>
      <c r="C30" s="259" t="s">
        <v>157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>
        <v>0</v>
      </c>
      <c r="O30" s="306">
        <v>0</v>
      </c>
      <c r="P30" s="306">
        <v>0</v>
      </c>
      <c r="Q30" s="306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306">
        <v>0</v>
      </c>
      <c r="Y30" s="306"/>
    </row>
    <row r="31" spans="2:25" x14ac:dyDescent="0.25">
      <c r="B31" s="5"/>
      <c r="C31" s="259" t="s">
        <v>317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>
        <v>0</v>
      </c>
      <c r="O31" s="306">
        <v>0</v>
      </c>
      <c r="P31" s="306">
        <v>0</v>
      </c>
      <c r="Q31" s="306">
        <v>0</v>
      </c>
      <c r="R31" s="306">
        <v>0</v>
      </c>
      <c r="S31" s="306">
        <v>0</v>
      </c>
      <c r="T31" s="306">
        <v>0</v>
      </c>
      <c r="U31" s="306">
        <v>0</v>
      </c>
      <c r="V31" s="306">
        <v>0</v>
      </c>
      <c r="W31" s="306">
        <v>0</v>
      </c>
      <c r="X31" s="306">
        <v>0</v>
      </c>
      <c r="Y31" s="306"/>
    </row>
    <row r="32" spans="2:25" x14ac:dyDescent="0.25">
      <c r="B32" s="5"/>
      <c r="C32" s="259" t="s">
        <v>318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06">
        <v>0</v>
      </c>
      <c r="N32" s="306">
        <v>0</v>
      </c>
      <c r="O32" s="306">
        <v>0</v>
      </c>
      <c r="P32" s="306">
        <v>0</v>
      </c>
      <c r="Q32" s="306">
        <v>0</v>
      </c>
      <c r="R32" s="306">
        <v>0</v>
      </c>
      <c r="S32" s="306">
        <v>0</v>
      </c>
      <c r="T32" s="306">
        <v>0</v>
      </c>
      <c r="U32" s="306">
        <v>2.9434309999999999</v>
      </c>
      <c r="V32" s="306">
        <v>2.6031650000000002</v>
      </c>
      <c r="W32" s="306">
        <v>0</v>
      </c>
      <c r="X32" s="306">
        <v>0</v>
      </c>
      <c r="Y32" s="306"/>
    </row>
    <row r="33" spans="2:25" x14ac:dyDescent="0.25">
      <c r="B33" s="5"/>
      <c r="C33" s="259"/>
      <c r="D33" s="266"/>
      <c r="E33" s="266"/>
      <c r="F33" s="266"/>
      <c r="G33" s="266"/>
      <c r="H33" s="266"/>
      <c r="I33" s="266"/>
      <c r="J33" s="266"/>
      <c r="K33" s="266"/>
      <c r="L33" s="266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</row>
    <row r="34" spans="2:25" x14ac:dyDescent="0.25">
      <c r="B34" s="5"/>
      <c r="C34" s="259" t="s">
        <v>321</v>
      </c>
      <c r="D34" s="266">
        <v>0</v>
      </c>
      <c r="E34" s="266">
        <v>0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66">
        <v>0</v>
      </c>
      <c r="V34" s="266">
        <v>0</v>
      </c>
      <c r="W34" s="266">
        <v>0</v>
      </c>
      <c r="X34" s="266">
        <v>0</v>
      </c>
      <c r="Y34" s="266">
        <v>0</v>
      </c>
    </row>
    <row r="35" spans="2:25" x14ac:dyDescent="0.25">
      <c r="B35" s="5"/>
      <c r="C35" s="259"/>
      <c r="D35" s="266"/>
      <c r="E35" s="266"/>
      <c r="F35" s="266"/>
      <c r="G35" s="266"/>
      <c r="H35" s="266"/>
      <c r="I35" s="266"/>
      <c r="J35" s="266"/>
      <c r="K35" s="266"/>
      <c r="L35" s="266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</row>
    <row r="36" spans="2:25" x14ac:dyDescent="0.25">
      <c r="B36" s="5"/>
      <c r="C36" s="259" t="s">
        <v>19</v>
      </c>
      <c r="D36" s="266">
        <v>1319.35</v>
      </c>
      <c r="E36" s="266">
        <v>312</v>
      </c>
      <c r="F36" s="266">
        <v>565</v>
      </c>
      <c r="G36" s="266">
        <v>1636.2600000000002</v>
      </c>
      <c r="H36" s="266">
        <v>2233.274572886</v>
      </c>
      <c r="I36" s="266">
        <v>594.18570839000006</v>
      </c>
      <c r="J36" s="266">
        <v>1098.9646510499995</v>
      </c>
      <c r="K36" s="266">
        <v>1596.9406774500001</v>
      </c>
      <c r="L36" s="266">
        <v>2258.9238725199993</v>
      </c>
      <c r="M36" s="269">
        <v>524.49875530300005</v>
      </c>
      <c r="N36" s="269">
        <v>1038.67153968</v>
      </c>
      <c r="O36" s="269">
        <v>1689.6500565500012</v>
      </c>
      <c r="P36" s="269">
        <v>2265.2672697099988</v>
      </c>
      <c r="Q36" s="269">
        <v>607.75364313999967</v>
      </c>
      <c r="R36" s="269">
        <v>1024.2862689599999</v>
      </c>
      <c r="S36" s="269">
        <v>1486.8715641499998</v>
      </c>
      <c r="T36" s="269">
        <v>2027.5565020899994</v>
      </c>
      <c r="U36" s="269">
        <v>0</v>
      </c>
      <c r="V36" s="269">
        <v>0</v>
      </c>
      <c r="W36" s="269">
        <v>0</v>
      </c>
      <c r="X36" s="269">
        <v>0</v>
      </c>
      <c r="Y36" s="269">
        <v>0</v>
      </c>
    </row>
    <row r="37" spans="2:25" x14ac:dyDescent="0.25">
      <c r="B37" s="5"/>
      <c r="C37" s="259"/>
      <c r="D37" s="266"/>
      <c r="E37" s="266"/>
      <c r="F37" s="266"/>
      <c r="G37" s="266"/>
      <c r="H37" s="266"/>
      <c r="I37" s="266"/>
      <c r="J37" s="266"/>
      <c r="K37" s="266"/>
      <c r="L37" s="266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</row>
    <row r="38" spans="2:25" x14ac:dyDescent="0.25">
      <c r="B38" s="5"/>
      <c r="C38" s="259" t="s">
        <v>21</v>
      </c>
      <c r="D38" s="266">
        <v>1528</v>
      </c>
      <c r="E38" s="266">
        <v>486</v>
      </c>
      <c r="F38" s="266">
        <v>930</v>
      </c>
      <c r="G38" s="266">
        <v>1347.9800000000005</v>
      </c>
      <c r="H38" s="266">
        <v>1796.72</v>
      </c>
      <c r="I38" s="266">
        <v>523.40858174000005</v>
      </c>
      <c r="J38" s="266">
        <v>977.97891495045519</v>
      </c>
      <c r="K38" s="266">
        <v>1368.07367268246</v>
      </c>
      <c r="L38" s="266">
        <v>1853.2770649844599</v>
      </c>
      <c r="M38" s="269">
        <v>487.82845518436199</v>
      </c>
      <c r="N38" s="269">
        <v>910.95367343089595</v>
      </c>
      <c r="O38" s="269">
        <v>1453.9230507283091</v>
      </c>
      <c r="P38" s="269">
        <v>1849.55473430146</v>
      </c>
      <c r="Q38" s="269">
        <v>456.66921790999993</v>
      </c>
      <c r="R38" s="269">
        <v>675.36962666999978</v>
      </c>
      <c r="S38" s="269">
        <v>925.28459597999972</v>
      </c>
      <c r="T38" s="269">
        <v>1009.0837095300001</v>
      </c>
      <c r="U38" s="269">
        <v>-102.81752899999999</v>
      </c>
      <c r="V38" s="269">
        <v>46.032066999999998</v>
      </c>
      <c r="W38" s="269">
        <v>56.18771077000001</v>
      </c>
      <c r="X38" s="269">
        <v>40.401246</v>
      </c>
      <c r="Y38" s="269">
        <v>44.116627000000001</v>
      </c>
    </row>
    <row r="39" spans="2:25" x14ac:dyDescent="0.25">
      <c r="B39" s="239"/>
      <c r="C39" s="259"/>
      <c r="D39" s="266"/>
      <c r="E39" s="266"/>
      <c r="F39" s="266"/>
      <c r="G39" s="266"/>
      <c r="H39" s="266"/>
      <c r="I39" s="266"/>
      <c r="J39" s="266"/>
      <c r="K39" s="266"/>
      <c r="L39" s="266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</row>
    <row r="40" spans="2:25" x14ac:dyDescent="0.25">
      <c r="B40" s="7"/>
      <c r="C40" s="259" t="s">
        <v>268</v>
      </c>
      <c r="D40" s="266">
        <v>1528</v>
      </c>
      <c r="E40" s="266">
        <v>486</v>
      </c>
      <c r="F40" s="266">
        <v>930.27999999999986</v>
      </c>
      <c r="G40" s="266">
        <v>1347.9800000000005</v>
      </c>
      <c r="H40" s="266">
        <v>1796.72</v>
      </c>
      <c r="I40" s="266">
        <v>523.40858174000005</v>
      </c>
      <c r="J40" s="266">
        <v>977.97891495045519</v>
      </c>
      <c r="K40" s="266">
        <v>1368.07367268246</v>
      </c>
      <c r="L40" s="266">
        <v>1853.2770649844599</v>
      </c>
      <c r="M40" s="269">
        <v>487.82845518436199</v>
      </c>
      <c r="N40" s="269">
        <v>910.95367343089595</v>
      </c>
      <c r="O40" s="269">
        <v>1453.9230507283091</v>
      </c>
      <c r="P40" s="269">
        <v>1849.55473430146</v>
      </c>
      <c r="Q40" s="269">
        <v>456.66921790999993</v>
      </c>
      <c r="R40" s="269">
        <v>675.36962666999978</v>
      </c>
      <c r="S40" s="269">
        <v>925.28459597999972</v>
      </c>
      <c r="T40" s="269">
        <v>1009.0837095300001</v>
      </c>
      <c r="U40" s="269">
        <v>-102.81752899999999</v>
      </c>
      <c r="V40" s="269">
        <v>46.032066999999998</v>
      </c>
      <c r="W40" s="269">
        <v>56.18771077000001</v>
      </c>
      <c r="X40" s="269">
        <v>40.401246</v>
      </c>
      <c r="Y40" s="269">
        <v>44.116627000000001</v>
      </c>
    </row>
    <row r="42" spans="2:25" x14ac:dyDescent="0.25">
      <c r="C42" s="1" t="s">
        <v>320</v>
      </c>
      <c r="D42" s="268"/>
      <c r="E42" s="268"/>
      <c r="F42" s="268"/>
      <c r="I42" s="268"/>
    </row>
    <row r="43" spans="2:25" x14ac:dyDescent="0.25">
      <c r="E43" s="268"/>
      <c r="F43" s="268"/>
    </row>
  </sheetData>
  <mergeCells count="3">
    <mergeCell ref="B1:Y1"/>
    <mergeCell ref="B2:Y2"/>
    <mergeCell ref="B3:Y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MICI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2022-08-30T14:29:42Z</dcterms:modified>
</cp:coreProperties>
</file>