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9\09-2019\archivos por separados sept2019\"/>
    </mc:Choice>
  </mc:AlternateContent>
  <bookViews>
    <workbookView xWindow="600" yWindow="45" windowWidth="14115" windowHeight="7740"/>
  </bookViews>
  <sheets>
    <sheet name="Valores BS" sheetId="1" r:id="rId1"/>
  </sheets>
  <calcPr calcId="152511"/>
</workbook>
</file>

<file path=xl/calcChain.xml><?xml version="1.0" encoding="utf-8"?>
<calcChain xmlns="http://schemas.openxmlformats.org/spreadsheetml/2006/main">
  <c r="O8" i="1" l="1"/>
  <c r="P8" i="1"/>
  <c r="O9" i="1"/>
  <c r="P9" i="1"/>
  <c r="O10" i="1"/>
  <c r="P10" i="1"/>
  <c r="O11" i="1"/>
  <c r="P11" i="1"/>
  <c r="O12" i="1"/>
  <c r="P12" i="1"/>
  <c r="O13" i="1"/>
  <c r="P13" i="1"/>
  <c r="F14" i="1"/>
  <c r="G14" i="1"/>
  <c r="H14" i="1"/>
  <c r="I14" i="1"/>
  <c r="J14" i="1"/>
  <c r="K14" i="1"/>
  <c r="L14" i="1"/>
  <c r="M14" i="1"/>
  <c r="N14" i="1"/>
  <c r="O14" i="1" s="1"/>
  <c r="O18" i="1"/>
  <c r="P18" i="1"/>
  <c r="O19" i="1"/>
  <c r="P19" i="1"/>
  <c r="O20" i="1"/>
  <c r="P20" i="1"/>
  <c r="F21" i="1"/>
  <c r="G21" i="1"/>
  <c r="H21" i="1"/>
  <c r="I21" i="1"/>
  <c r="J21" i="1"/>
  <c r="K21" i="1"/>
  <c r="L21" i="1"/>
  <c r="M21" i="1"/>
  <c r="N21" i="1"/>
  <c r="P21" i="1" s="1"/>
  <c r="O25" i="1"/>
  <c r="P25" i="1"/>
  <c r="O26" i="1"/>
  <c r="P26" i="1"/>
  <c r="O27" i="1"/>
  <c r="P27" i="1"/>
  <c r="O28" i="1"/>
  <c r="P28" i="1"/>
  <c r="O29" i="1"/>
  <c r="P29" i="1"/>
  <c r="F30" i="1"/>
  <c r="F32" i="1" s="1"/>
  <c r="G30" i="1"/>
  <c r="H30" i="1"/>
  <c r="H32" i="1" s="1"/>
  <c r="I30" i="1"/>
  <c r="J30" i="1"/>
  <c r="J32" i="1" s="1"/>
  <c r="K30" i="1"/>
  <c r="L30" i="1"/>
  <c r="L32" i="1" s="1"/>
  <c r="M30" i="1"/>
  <c r="M32" i="1" s="1"/>
  <c r="N30" i="1"/>
  <c r="N32" i="1" s="1"/>
  <c r="F34" i="1"/>
  <c r="G34" i="1"/>
  <c r="H34" i="1"/>
  <c r="I34" i="1"/>
  <c r="J34" i="1"/>
  <c r="K34" i="1"/>
  <c r="L34" i="1"/>
  <c r="M34" i="1"/>
  <c r="N34" i="1"/>
  <c r="O34" i="1" s="1"/>
  <c r="O35" i="1"/>
  <c r="P35" i="1"/>
  <c r="O36" i="1"/>
  <c r="P36" i="1"/>
  <c r="I32" i="1" l="1"/>
  <c r="P30" i="1"/>
  <c r="O21" i="1"/>
  <c r="O30" i="1"/>
  <c r="G32" i="1"/>
  <c r="O32" i="1"/>
  <c r="P32" i="1"/>
  <c r="P34" i="1"/>
  <c r="K32" i="1"/>
  <c r="P14" i="1"/>
</calcChain>
</file>

<file path=xl/sharedStrings.xml><?xml version="1.0" encoding="utf-8"?>
<sst xmlns="http://schemas.openxmlformats.org/spreadsheetml/2006/main" count="43" uniqueCount="43">
  <si>
    <t>Notas :</t>
  </si>
  <si>
    <t>Otros</t>
  </si>
  <si>
    <t>Administración de Ctas de Terceros</t>
  </si>
  <si>
    <t>CUENTAS DE ORDEN</t>
  </si>
  <si>
    <t>PASIVO MÁS PATRIMONIO</t>
  </si>
  <si>
    <t>TOTAL DE PATRIMONIO</t>
  </si>
  <si>
    <t>Utilidades no Distribuidas</t>
  </si>
  <si>
    <t>Ganancia o Pérdida Disponible</t>
  </si>
  <si>
    <t>Reservas</t>
  </si>
  <si>
    <t>Capital Pagado en Exceso</t>
  </si>
  <si>
    <t>Capital, Acciones Comunes</t>
  </si>
  <si>
    <t>PATRIMONIO</t>
  </si>
  <si>
    <t>TOTAL DE PASIVOS</t>
  </si>
  <si>
    <t xml:space="preserve"> Otros Pasivos</t>
  </si>
  <si>
    <t>Obligaciones</t>
  </si>
  <si>
    <t>Depósitos</t>
  </si>
  <si>
    <t>PASIVOS</t>
  </si>
  <si>
    <t>TOTAL DE ACTIVOS</t>
  </si>
  <si>
    <t xml:space="preserve"> Otros Activos</t>
  </si>
  <si>
    <t xml:space="preserve"> Inversiones en Asociadas</t>
  </si>
  <si>
    <t xml:space="preserve"> Inversiones Financieras</t>
  </si>
  <si>
    <t xml:space="preserve"> Cartera Crediticia Neta</t>
  </si>
  <si>
    <t xml:space="preserve"> Depósitos</t>
  </si>
  <si>
    <t xml:space="preserve"> Efectivo y Equivalente de Efectivo</t>
  </si>
  <si>
    <t>Variación %</t>
  </si>
  <si>
    <t>Variación Absoluta</t>
  </si>
  <si>
    <t>Total Val Sept 2019</t>
  </si>
  <si>
    <t>Total Val Jun 2019</t>
  </si>
  <si>
    <t>Total Val Marz 2019</t>
  </si>
  <si>
    <t>Total Val Dic 2018</t>
  </si>
  <si>
    <t>Total Val Sept 2018</t>
  </si>
  <si>
    <t>Total Val Jun 2018</t>
  </si>
  <si>
    <t>Total Val Mar 2018</t>
  </si>
  <si>
    <t>Total Val Dic 2017</t>
  </si>
  <si>
    <t>Total Val Sept 2017</t>
  </si>
  <si>
    <t xml:space="preserve">Total Val Jun 17 </t>
  </si>
  <si>
    <t>Total Val Mar 2017</t>
  </si>
  <si>
    <t>Total Val Dic 2016</t>
  </si>
  <si>
    <t>ACTIVOS</t>
  </si>
  <si>
    <t>Septiembre 2018/ Septiembre 2019</t>
  </si>
  <si>
    <t xml:space="preserve"> (Millones de US$)  </t>
  </si>
  <si>
    <t>BALANCE DE SITUACION - CIFRAS PREELIMINARES</t>
  </si>
  <si>
    <t>CONSEJO DE COORDINACIÓN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</si>
</sst>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164" fontId="0" fillId="0" borderId="0" xfId="2" applyNumberFormat="1" applyFont="1" applyAlignment="1">
      <alignment vertical="center"/>
    </xf>
    <xf numFmtId="0" fontId="3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165" fontId="3" fillId="0" borderId="3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vertical="center"/>
    </xf>
    <xf numFmtId="164" fontId="4" fillId="0" borderId="4" xfId="2" applyNumberFormat="1" applyFont="1" applyFill="1" applyBorder="1"/>
    <xf numFmtId="165" fontId="3" fillId="0" borderId="4" xfId="1" applyNumberFormat="1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left" vertical="center" indent="2"/>
    </xf>
    <xf numFmtId="164" fontId="5" fillId="0" borderId="4" xfId="2" applyNumberFormat="1" applyFont="1" applyBorder="1" applyAlignment="1">
      <alignment horizontal="right" vertical="center"/>
    </xf>
    <xf numFmtId="165" fontId="5" fillId="0" borderId="4" xfId="1" applyNumberFormat="1" applyFont="1" applyBorder="1" applyAlignment="1">
      <alignment horizontal="center" vertical="center"/>
    </xf>
    <xf numFmtId="165" fontId="2" fillId="0" borderId="2" xfId="1" applyNumberFormat="1" applyFont="1" applyBorder="1" applyAlignment="1">
      <alignment vertical="center"/>
    </xf>
    <xf numFmtId="164" fontId="4" fillId="0" borderId="5" xfId="2" applyNumberFormat="1" applyFont="1" applyFill="1" applyBorder="1"/>
    <xf numFmtId="165" fontId="3" fillId="0" borderId="6" xfId="1" applyNumberFormat="1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right" vertical="center"/>
    </xf>
    <xf numFmtId="165" fontId="0" fillId="0" borderId="2" xfId="1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5" fillId="0" borderId="7" xfId="2" applyNumberFormat="1" applyFont="1" applyBorder="1" applyAlignment="1">
      <alignment horizontal="right" vertical="center"/>
    </xf>
    <xf numFmtId="165" fontId="5" fillId="0" borderId="7" xfId="1" applyNumberFormat="1" applyFont="1" applyBorder="1" applyAlignment="1">
      <alignment horizontal="center" vertical="center"/>
    </xf>
    <xf numFmtId="165" fontId="2" fillId="2" borderId="8" xfId="1" applyNumberFormat="1" applyFont="1" applyFill="1" applyBorder="1" applyAlignment="1">
      <alignment horizontal="center" vertical="center"/>
    </xf>
    <xf numFmtId="165" fontId="3" fillId="0" borderId="5" xfId="1" applyNumberFormat="1" applyFont="1" applyBorder="1" applyAlignment="1">
      <alignment horizontal="center" vertical="center"/>
    </xf>
    <xf numFmtId="165" fontId="3" fillId="0" borderId="5" xfId="1" applyNumberFormat="1" applyFont="1" applyBorder="1" applyAlignment="1">
      <alignment horizontal="right" vertical="center"/>
    </xf>
    <xf numFmtId="165" fontId="2" fillId="0" borderId="2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left" vertical="center"/>
    </xf>
    <xf numFmtId="43" fontId="3" fillId="0" borderId="4" xfId="1" applyNumberFormat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right" vertical="center"/>
    </xf>
    <xf numFmtId="165" fontId="5" fillId="2" borderId="10" xfId="1" applyNumberFormat="1" applyFont="1" applyFill="1" applyBorder="1" applyAlignment="1">
      <alignment horizontal="center" vertical="center"/>
    </xf>
    <xf numFmtId="165" fontId="5" fillId="2" borderId="11" xfId="1" applyNumberFormat="1" applyFont="1" applyFill="1" applyBorder="1" applyAlignment="1">
      <alignment horizontal="center" vertical="center"/>
    </xf>
    <xf numFmtId="165" fontId="5" fillId="2" borderId="11" xfId="1" applyNumberFormat="1" applyFont="1" applyFill="1" applyBorder="1" applyAlignment="1">
      <alignment horizontal="right" vertical="center"/>
    </xf>
    <xf numFmtId="164" fontId="0" fillId="0" borderId="0" xfId="2" applyNumberFormat="1" applyFont="1" applyAlignment="1">
      <alignment horizontal="right" vertical="center"/>
    </xf>
    <xf numFmtId="165" fontId="0" fillId="0" borderId="6" xfId="1" applyNumberFormat="1" applyFont="1" applyBorder="1" applyAlignment="1">
      <alignment horizontal="center" vertical="center"/>
    </xf>
    <xf numFmtId="165" fontId="0" fillId="0" borderId="12" xfId="1" applyNumberFormat="1" applyFont="1" applyBorder="1" applyAlignment="1">
      <alignment vertical="center"/>
    </xf>
    <xf numFmtId="17" fontId="2" fillId="2" borderId="13" xfId="1" applyNumberFormat="1" applyFont="1" applyFill="1" applyBorder="1" applyAlignment="1">
      <alignment horizontal="center" vertical="center" wrapText="1"/>
    </xf>
    <xf numFmtId="17" fontId="2" fillId="2" borderId="10" xfId="1" applyNumberFormat="1" applyFont="1" applyFill="1" applyBorder="1" applyAlignment="1">
      <alignment horizontal="center" vertical="center" wrapText="1"/>
    </xf>
    <xf numFmtId="43" fontId="2" fillId="2" borderId="13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5"/>
    <cellStyle name="Normal 2 2" xfId="6"/>
    <cellStyle name="Normal 3" xfId="7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41"/>
  <sheetViews>
    <sheetView tabSelected="1" zoomScaleNormal="100" zoomScaleSheetLayoutView="90" workbookViewId="0">
      <selection activeCell="T6" sqref="T6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0.7109375" style="1" hidden="1" customWidth="1"/>
    <col min="4" max="4" width="13.5703125" style="1" hidden="1" customWidth="1"/>
    <col min="5" max="5" width="11" style="1" hidden="1" customWidth="1"/>
    <col min="6" max="6" width="9.5703125" style="1" hidden="1" customWidth="1"/>
    <col min="7" max="9" width="11.28515625" style="1" hidden="1" customWidth="1"/>
    <col min="10" max="14" width="11.28515625" style="1" customWidth="1"/>
    <col min="15" max="15" width="9.28515625" style="1" bestFit="1" customWidth="1"/>
    <col min="16" max="16" width="11.28515625" style="1" bestFit="1" customWidth="1"/>
    <col min="17" max="16384" width="11.42578125" style="1"/>
  </cols>
  <sheetData>
    <row r="1" spans="2:18" ht="18.75" x14ac:dyDescent="0.25">
      <c r="B1" s="38" t="s">
        <v>42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2:18" ht="18.75" x14ac:dyDescent="0.25">
      <c r="B2" s="38" t="s">
        <v>41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2:18" ht="18.75" x14ac:dyDescent="0.25">
      <c r="B3" s="38" t="s">
        <v>40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2:18" ht="18.75" x14ac:dyDescent="0.25">
      <c r="B4" s="38" t="s">
        <v>39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2:18" ht="18.75" x14ac:dyDescent="0.25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2:18" ht="30" x14ac:dyDescent="0.25">
      <c r="B6" s="20" t="s">
        <v>38</v>
      </c>
      <c r="C6" s="36" t="s">
        <v>37</v>
      </c>
      <c r="D6" s="36" t="s">
        <v>36</v>
      </c>
      <c r="E6" s="36" t="s">
        <v>35</v>
      </c>
      <c r="F6" s="36" t="s">
        <v>34</v>
      </c>
      <c r="G6" s="36" t="s">
        <v>33</v>
      </c>
      <c r="H6" s="36" t="s">
        <v>32</v>
      </c>
      <c r="I6" s="36" t="s">
        <v>31</v>
      </c>
      <c r="J6" s="36" t="s">
        <v>30</v>
      </c>
      <c r="K6" s="36" t="s">
        <v>29</v>
      </c>
      <c r="L6" s="36" t="s">
        <v>28</v>
      </c>
      <c r="M6" s="36" t="s">
        <v>27</v>
      </c>
      <c r="N6" s="36" t="s">
        <v>26</v>
      </c>
      <c r="O6" s="35" t="s">
        <v>25</v>
      </c>
      <c r="P6" s="34" t="s">
        <v>24</v>
      </c>
    </row>
    <row r="7" spans="2:18" x14ac:dyDescent="0.25">
      <c r="B7" s="33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2:18" x14ac:dyDescent="0.2">
      <c r="B8" s="16" t="s">
        <v>23</v>
      </c>
      <c r="C8" s="8">
        <v>0</v>
      </c>
      <c r="D8" s="8">
        <v>0.40643949999999995</v>
      </c>
      <c r="E8" s="8">
        <v>0.30409930000000002</v>
      </c>
      <c r="F8" s="8">
        <v>2.8663930000000001E-2</v>
      </c>
      <c r="G8" s="8">
        <v>2.761551000000001E-2</v>
      </c>
      <c r="H8" s="8">
        <v>2.7840739999999996E-2</v>
      </c>
      <c r="I8" s="8">
        <v>2.8645730000000005E-2</v>
      </c>
      <c r="J8" s="8">
        <v>2.9474090000000005E-2</v>
      </c>
      <c r="K8" s="8">
        <v>2.7233120000000003E-2</v>
      </c>
      <c r="L8" s="8">
        <v>2.493339E-2</v>
      </c>
      <c r="M8" s="8">
        <v>2.4876119999999995E-2</v>
      </c>
      <c r="N8" s="8">
        <v>3.052498E-2</v>
      </c>
      <c r="O8" s="24">
        <f t="shared" ref="O8:O14" si="0">+N8-J8</f>
        <v>1.0508899999999953E-3</v>
      </c>
      <c r="P8" s="7">
        <f>+N8/J8-1</f>
        <v>3.5654705539678977E-2</v>
      </c>
      <c r="Q8" s="4"/>
      <c r="R8" s="31"/>
    </row>
    <row r="9" spans="2:18" x14ac:dyDescent="0.2">
      <c r="B9" s="16" t="s">
        <v>22</v>
      </c>
      <c r="C9" s="8">
        <v>245.9</v>
      </c>
      <c r="D9" s="8">
        <v>226.41192287000001</v>
      </c>
      <c r="E9" s="8">
        <v>246.43844923</v>
      </c>
      <c r="F9" s="8">
        <v>262.80908703999995</v>
      </c>
      <c r="G9" s="8">
        <v>268.73641920000006</v>
      </c>
      <c r="H9" s="8">
        <v>288.74849206999994</v>
      </c>
      <c r="I9" s="8">
        <v>301.90942196000003</v>
      </c>
      <c r="J9" s="8">
        <v>288.64686565999995</v>
      </c>
      <c r="K9" s="8">
        <v>325.12502269999993</v>
      </c>
      <c r="L9" s="8">
        <v>334.75037058000004</v>
      </c>
      <c r="M9" s="8">
        <v>331.44347507999993</v>
      </c>
      <c r="N9" s="8">
        <v>334.08369078999993</v>
      </c>
      <c r="O9" s="24">
        <f t="shared" si="0"/>
        <v>45.436825129999988</v>
      </c>
      <c r="P9" s="7">
        <f>+N9/J9-1</f>
        <v>0.15741319423686551</v>
      </c>
      <c r="Q9" s="4"/>
      <c r="R9" s="2"/>
    </row>
    <row r="10" spans="2:18" x14ac:dyDescent="0.2">
      <c r="B10" s="16" t="s">
        <v>21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24">
        <f t="shared" si="0"/>
        <v>0</v>
      </c>
      <c r="P10" s="7">
        <f>IFERROR((N10/J10-1),0)</f>
        <v>0</v>
      </c>
      <c r="Q10" s="4"/>
      <c r="R10" s="2"/>
    </row>
    <row r="11" spans="2:18" x14ac:dyDescent="0.2">
      <c r="B11" s="16" t="s">
        <v>20</v>
      </c>
      <c r="C11" s="8">
        <v>482</v>
      </c>
      <c r="D11" s="8">
        <v>548.07859339999993</v>
      </c>
      <c r="E11" s="8">
        <v>533.82140876000005</v>
      </c>
      <c r="F11" s="8">
        <v>520.52648480000005</v>
      </c>
      <c r="G11" s="8">
        <v>403.28610248000018</v>
      </c>
      <c r="H11" s="8">
        <v>405.77553413999999</v>
      </c>
      <c r="I11" s="8">
        <v>285.04642228000006</v>
      </c>
      <c r="J11" s="8">
        <v>326.02805367999997</v>
      </c>
      <c r="K11" s="8">
        <v>376.31409256999996</v>
      </c>
      <c r="L11" s="8">
        <v>419.00423940999985</v>
      </c>
      <c r="M11" s="8">
        <v>468.05877699999974</v>
      </c>
      <c r="N11" s="8">
        <v>391.05833703999997</v>
      </c>
      <c r="O11" s="24">
        <f t="shared" si="0"/>
        <v>65.030283359999999</v>
      </c>
      <c r="P11" s="7">
        <f>+N11/J11-1</f>
        <v>0.19946223224038229</v>
      </c>
      <c r="Q11" s="4"/>
      <c r="R11" s="2"/>
    </row>
    <row r="12" spans="2:18" x14ac:dyDescent="0.2">
      <c r="B12" s="16" t="s">
        <v>19</v>
      </c>
      <c r="C12" s="8">
        <v>0</v>
      </c>
      <c r="D12" s="8">
        <v>0</v>
      </c>
      <c r="E12" s="8"/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24">
        <f t="shared" si="0"/>
        <v>0</v>
      </c>
      <c r="P12" s="7">
        <f>IFERROR((N12/J12-1),0)</f>
        <v>0</v>
      </c>
      <c r="Q12" s="4"/>
      <c r="R12" s="2"/>
    </row>
    <row r="13" spans="2:18" x14ac:dyDescent="0.2">
      <c r="B13" s="16" t="s">
        <v>18</v>
      </c>
      <c r="C13" s="5">
        <v>286</v>
      </c>
      <c r="D13" s="5">
        <v>367.16434380000004</v>
      </c>
      <c r="E13" s="24">
        <v>378.80749183</v>
      </c>
      <c r="F13" s="5">
        <v>347.29386953999983</v>
      </c>
      <c r="G13" s="5">
        <v>291.52908260999988</v>
      </c>
      <c r="H13" s="5">
        <v>264.08354741000022</v>
      </c>
      <c r="I13" s="21">
        <v>278.59800612999999</v>
      </c>
      <c r="J13" s="21">
        <v>231.19018588000037</v>
      </c>
      <c r="K13" s="21">
        <v>260.32271066999999</v>
      </c>
      <c r="L13" s="21">
        <v>265.77181526999999</v>
      </c>
      <c r="M13" s="21">
        <v>272.81490351000053</v>
      </c>
      <c r="N13" s="21">
        <v>284.95748284999991</v>
      </c>
      <c r="O13" s="24">
        <f t="shared" si="0"/>
        <v>53.767296969999535</v>
      </c>
      <c r="P13" s="7">
        <f>+N13/J13-1</f>
        <v>0.23256738500961949</v>
      </c>
      <c r="Q13" s="4"/>
      <c r="R13" s="2"/>
    </row>
    <row r="14" spans="2:18" s="17" customFormat="1" ht="15.75" thickBot="1" x14ac:dyDescent="0.3">
      <c r="B14" s="23" t="s">
        <v>17</v>
      </c>
      <c r="C14" s="19">
        <v>1013.9</v>
      </c>
      <c r="D14" s="19">
        <v>1142.0612995700001</v>
      </c>
      <c r="E14" s="19">
        <v>1159.09775975</v>
      </c>
      <c r="F14" s="19">
        <f t="shared" ref="F14:N14" si="1">SUM(F8:F13)</f>
        <v>1130.6581053099999</v>
      </c>
      <c r="G14" s="19">
        <f t="shared" si="1"/>
        <v>963.57921980000015</v>
      </c>
      <c r="H14" s="19">
        <f t="shared" si="1"/>
        <v>958.63541436000014</v>
      </c>
      <c r="I14" s="19">
        <f t="shared" si="1"/>
        <v>865.58249610000007</v>
      </c>
      <c r="J14" s="19">
        <f t="shared" si="1"/>
        <v>845.89457931000038</v>
      </c>
      <c r="K14" s="19">
        <f t="shared" si="1"/>
        <v>961.78905905999989</v>
      </c>
      <c r="L14" s="19">
        <f t="shared" si="1"/>
        <v>1019.5513586499999</v>
      </c>
      <c r="M14" s="19">
        <f t="shared" si="1"/>
        <v>1072.3420317100001</v>
      </c>
      <c r="N14" s="19">
        <f t="shared" si="1"/>
        <v>1010.1300356599997</v>
      </c>
      <c r="O14" s="19">
        <f t="shared" si="0"/>
        <v>164.23545634999937</v>
      </c>
      <c r="P14" s="18">
        <f>+N14/J14-1</f>
        <v>0.19415593901070616</v>
      </c>
      <c r="Q14" s="4"/>
      <c r="R14" s="2"/>
    </row>
    <row r="15" spans="2:18" ht="15.75" thickTop="1" x14ac:dyDescent="0.25">
      <c r="B15" s="16"/>
      <c r="C15" s="8"/>
      <c r="D15" s="8"/>
      <c r="E15" s="27"/>
      <c r="F15" s="27"/>
      <c r="G15" s="21"/>
      <c r="H15" s="21"/>
      <c r="I15" s="21"/>
      <c r="J15" s="21"/>
      <c r="K15" s="21"/>
      <c r="L15" s="21"/>
      <c r="M15" s="21"/>
      <c r="N15" s="21"/>
      <c r="O15" s="8"/>
      <c r="P15" s="8"/>
      <c r="Q15" s="4"/>
      <c r="R15" s="2"/>
    </row>
    <row r="16" spans="2:18" x14ac:dyDescent="0.25">
      <c r="B16" s="20" t="s">
        <v>16</v>
      </c>
      <c r="C16" s="29"/>
      <c r="D16" s="29"/>
      <c r="E16" s="30"/>
      <c r="F16" s="30"/>
      <c r="G16" s="29"/>
      <c r="H16" s="29"/>
      <c r="I16" s="28"/>
      <c r="J16" s="28"/>
      <c r="K16" s="28"/>
      <c r="L16" s="28"/>
      <c r="M16" s="28"/>
      <c r="N16" s="28"/>
      <c r="O16" s="28"/>
      <c r="P16" s="28"/>
      <c r="Q16" s="4"/>
      <c r="R16" s="2"/>
    </row>
    <row r="17" spans="2:18" x14ac:dyDescent="0.25">
      <c r="B17" s="16"/>
      <c r="C17" s="8"/>
      <c r="D17" s="8"/>
      <c r="E17" s="27"/>
      <c r="F17" s="27"/>
      <c r="G17" s="14"/>
      <c r="H17" s="14"/>
      <c r="I17" s="14"/>
      <c r="J17" s="14"/>
      <c r="K17" s="14"/>
      <c r="L17" s="14"/>
      <c r="M17" s="14"/>
      <c r="N17" s="14"/>
      <c r="O17" s="8"/>
      <c r="P17" s="8"/>
      <c r="Q17" s="4"/>
      <c r="R17" s="2"/>
    </row>
    <row r="18" spans="2:18" x14ac:dyDescent="0.2">
      <c r="B18" s="16" t="s">
        <v>15</v>
      </c>
      <c r="C18" s="8">
        <v>8</v>
      </c>
      <c r="D18" s="8">
        <v>5.9021313300000005</v>
      </c>
      <c r="E18" s="8">
        <v>13.61967797</v>
      </c>
      <c r="F18" s="8">
        <v>728.19776692999994</v>
      </c>
      <c r="G18" s="8">
        <v>550.50752721000003</v>
      </c>
      <c r="H18" s="8">
        <v>524.24714748999997</v>
      </c>
      <c r="I18" s="8">
        <v>374.47666106000003</v>
      </c>
      <c r="J18" s="8">
        <v>388.21713724</v>
      </c>
      <c r="K18" s="8">
        <v>458.9820598899999</v>
      </c>
      <c r="L18" s="8">
        <v>527.77071120000005</v>
      </c>
      <c r="M18" s="8">
        <v>538.09693027999992</v>
      </c>
      <c r="N18" s="8">
        <v>457.98130181999994</v>
      </c>
      <c r="O18" s="24">
        <f>+N18-J18</f>
        <v>69.764164579999942</v>
      </c>
      <c r="P18" s="7">
        <f>+N18/J18-1</f>
        <v>0.179703979777871</v>
      </c>
      <c r="Q18" s="4"/>
      <c r="R18" s="2"/>
    </row>
    <row r="19" spans="2:18" x14ac:dyDescent="0.2">
      <c r="B19" s="16" t="s">
        <v>14</v>
      </c>
      <c r="C19" s="8">
        <v>109</v>
      </c>
      <c r="D19" s="8">
        <v>148.49892268000002</v>
      </c>
      <c r="E19" s="8">
        <v>120.84250702999999</v>
      </c>
      <c r="F19" s="8">
        <v>30.943367180000006</v>
      </c>
      <c r="G19" s="8">
        <v>39.425830500000025</v>
      </c>
      <c r="H19" s="8">
        <v>49.014339399999983</v>
      </c>
      <c r="I19" s="8">
        <v>77.54013922</v>
      </c>
      <c r="J19" s="8">
        <v>45.046124869999993</v>
      </c>
      <c r="K19" s="8">
        <v>95.00086684</v>
      </c>
      <c r="L19" s="8">
        <v>80.257531970000002</v>
      </c>
      <c r="M19" s="8">
        <v>116.27896971999996</v>
      </c>
      <c r="N19" s="8">
        <v>143.07008805999999</v>
      </c>
      <c r="O19" s="24">
        <f>+N19-J19</f>
        <v>98.023963189999989</v>
      </c>
      <c r="P19" s="7">
        <f>+N19/J19-1</f>
        <v>2.1760798175845402</v>
      </c>
      <c r="Q19" s="4"/>
      <c r="R19" s="2"/>
    </row>
    <row r="20" spans="2:18" x14ac:dyDescent="0.2">
      <c r="B20" s="16" t="s">
        <v>13</v>
      </c>
      <c r="C20" s="5">
        <v>592</v>
      </c>
      <c r="D20" s="5">
        <v>661.59988458000009</v>
      </c>
      <c r="E20" s="24">
        <v>656</v>
      </c>
      <c r="F20" s="5">
        <v>41.323781040000007</v>
      </c>
      <c r="G20" s="24">
        <v>32.099538600000002</v>
      </c>
      <c r="H20" s="24">
        <v>35.333649339999994</v>
      </c>
      <c r="I20" s="24">
        <v>40.652042969999997</v>
      </c>
      <c r="J20" s="24">
        <v>35.345314350000002</v>
      </c>
      <c r="K20" s="24">
        <v>30.925157709999997</v>
      </c>
      <c r="L20" s="24">
        <v>34.789649919999995</v>
      </c>
      <c r="M20" s="24">
        <v>31.274075259999996</v>
      </c>
      <c r="N20" s="24">
        <v>25.059121200000003</v>
      </c>
      <c r="O20" s="24">
        <f>+N20-J20</f>
        <v>-10.286193149999999</v>
      </c>
      <c r="P20" s="7">
        <f>+N20/J20-1</f>
        <v>-0.29101999343231189</v>
      </c>
      <c r="Q20" s="4"/>
      <c r="R20" s="2"/>
    </row>
    <row r="21" spans="2:18" s="17" customFormat="1" ht="15.75" thickBot="1" x14ac:dyDescent="0.3">
      <c r="B21" s="23" t="s">
        <v>12</v>
      </c>
      <c r="C21" s="19">
        <v>709</v>
      </c>
      <c r="D21" s="19">
        <v>816.00093859000015</v>
      </c>
      <c r="E21" s="19">
        <v>790.46218499999998</v>
      </c>
      <c r="F21" s="19">
        <f t="shared" ref="F21:N21" si="2">SUM(F18:F20)</f>
        <v>800.46491514999991</v>
      </c>
      <c r="G21" s="19">
        <f t="shared" si="2"/>
        <v>622.03289631000007</v>
      </c>
      <c r="H21" s="19">
        <f t="shared" si="2"/>
        <v>608.59513622999998</v>
      </c>
      <c r="I21" s="19">
        <f t="shared" si="2"/>
        <v>492.66884325000001</v>
      </c>
      <c r="J21" s="19">
        <f t="shared" si="2"/>
        <v>468.60857645999999</v>
      </c>
      <c r="K21" s="19">
        <f t="shared" si="2"/>
        <v>584.90808443999993</v>
      </c>
      <c r="L21" s="19">
        <f t="shared" si="2"/>
        <v>642.81789308999998</v>
      </c>
      <c r="M21" s="19">
        <f t="shared" si="2"/>
        <v>685.64997525999991</v>
      </c>
      <c r="N21" s="19">
        <f t="shared" si="2"/>
        <v>626.11051108000004</v>
      </c>
      <c r="O21" s="19">
        <f>+N21-J21</f>
        <v>157.50193462000004</v>
      </c>
      <c r="P21" s="18">
        <f>+N21/J21-1</f>
        <v>0.33610553142201027</v>
      </c>
      <c r="Q21" s="4"/>
      <c r="R21" s="2"/>
    </row>
    <row r="22" spans="2:18" ht="15.75" thickTop="1" x14ac:dyDescent="0.25">
      <c r="B22" s="16"/>
      <c r="C22" s="8"/>
      <c r="D22" s="8"/>
      <c r="E22" s="27"/>
      <c r="F22" s="27"/>
      <c r="G22" s="21"/>
      <c r="H22" s="21"/>
      <c r="I22" s="21"/>
      <c r="J22" s="21"/>
      <c r="K22" s="21"/>
      <c r="L22" s="21"/>
      <c r="M22" s="21"/>
      <c r="N22" s="21"/>
      <c r="O22" s="8"/>
      <c r="P22" s="26"/>
      <c r="Q22" s="4"/>
      <c r="R22" s="2"/>
    </row>
    <row r="23" spans="2:18" x14ac:dyDescent="0.25">
      <c r="B23" s="20" t="s">
        <v>11</v>
      </c>
      <c r="C23" s="29"/>
      <c r="D23" s="29"/>
      <c r="E23" s="30"/>
      <c r="F23" s="30"/>
      <c r="G23" s="29"/>
      <c r="H23" s="29"/>
      <c r="I23" s="28"/>
      <c r="J23" s="28"/>
      <c r="K23" s="28"/>
      <c r="L23" s="28"/>
      <c r="M23" s="28"/>
      <c r="N23" s="28"/>
      <c r="O23" s="28"/>
      <c r="P23" s="28"/>
      <c r="Q23" s="4"/>
      <c r="R23" s="2"/>
    </row>
    <row r="24" spans="2:18" x14ac:dyDescent="0.25">
      <c r="B24" s="16"/>
      <c r="C24" s="8"/>
      <c r="D24" s="8"/>
      <c r="E24" s="27"/>
      <c r="F24" s="27"/>
      <c r="G24" s="14"/>
      <c r="H24" s="14"/>
      <c r="I24" s="14"/>
      <c r="J24" s="14"/>
      <c r="K24" s="14"/>
      <c r="L24" s="14"/>
      <c r="M24" s="14"/>
      <c r="N24" s="14"/>
      <c r="O24" s="8"/>
      <c r="P24" s="26"/>
      <c r="Q24" s="4"/>
      <c r="R24" s="2"/>
    </row>
    <row r="25" spans="2:18" x14ac:dyDescent="0.2">
      <c r="B25" s="25" t="s">
        <v>10</v>
      </c>
      <c r="C25" s="8">
        <v>137</v>
      </c>
      <c r="D25" s="8">
        <v>133.52558012</v>
      </c>
      <c r="E25" s="8">
        <v>111.38230934000001</v>
      </c>
      <c r="F25" s="8">
        <v>115.99133358</v>
      </c>
      <c r="G25" s="8">
        <v>110.42288378000001</v>
      </c>
      <c r="H25" s="8">
        <v>105.50949101</v>
      </c>
      <c r="I25" s="8">
        <v>107.06287182999999</v>
      </c>
      <c r="J25" s="8">
        <v>102.17343047</v>
      </c>
      <c r="K25" s="8">
        <v>102.74874312999999</v>
      </c>
      <c r="L25" s="8">
        <v>98.654251210000012</v>
      </c>
      <c r="M25" s="8">
        <v>97.777500439999997</v>
      </c>
      <c r="N25" s="8">
        <v>75.347239760000022</v>
      </c>
      <c r="O25" s="24">
        <f t="shared" ref="O25:O30" si="3">+N25-J25</f>
        <v>-26.826190709999977</v>
      </c>
      <c r="P25" s="7">
        <f t="shared" ref="P25:P30" si="4">+N25/J25-1</f>
        <v>-0.26255544701395384</v>
      </c>
      <c r="Q25" s="4"/>
      <c r="R25" s="2"/>
    </row>
    <row r="26" spans="2:18" x14ac:dyDescent="0.2">
      <c r="B26" s="25" t="s">
        <v>9</v>
      </c>
      <c r="C26" s="8">
        <v>2</v>
      </c>
      <c r="D26" s="8">
        <v>5.2110693600000006</v>
      </c>
      <c r="E26" s="8">
        <v>8.8784579899999994</v>
      </c>
      <c r="F26" s="8">
        <v>4.9392673499999997</v>
      </c>
      <c r="G26" s="8">
        <v>7.0674907500000002</v>
      </c>
      <c r="H26" s="8">
        <v>6.8271696799999999</v>
      </c>
      <c r="I26" s="8">
        <v>6.4804400600000003</v>
      </c>
      <c r="J26" s="8">
        <v>6.6376497399999996</v>
      </c>
      <c r="K26" s="8">
        <v>7.4709365999999999</v>
      </c>
      <c r="L26" s="8">
        <v>6.9732830000000003</v>
      </c>
      <c r="M26" s="8">
        <v>7.0556200000000002</v>
      </c>
      <c r="N26" s="8">
        <v>7.2056199999999988</v>
      </c>
      <c r="O26" s="24">
        <f t="shared" si="3"/>
        <v>0.56797025999999917</v>
      </c>
      <c r="P26" s="7">
        <f t="shared" si="4"/>
        <v>8.5567976956855807E-2</v>
      </c>
      <c r="Q26" s="4"/>
      <c r="R26" s="2"/>
    </row>
    <row r="27" spans="2:18" x14ac:dyDescent="0.2">
      <c r="B27" s="25" t="s">
        <v>8</v>
      </c>
      <c r="C27" s="8">
        <v>17</v>
      </c>
      <c r="D27" s="8">
        <v>16.260504050000002</v>
      </c>
      <c r="E27" s="8">
        <v>20.873853960000002</v>
      </c>
      <c r="F27" s="8">
        <v>21.857630019999995</v>
      </c>
      <c r="G27" s="8">
        <v>21.860309149999999</v>
      </c>
      <c r="H27" s="8">
        <v>7.4997389399999994</v>
      </c>
      <c r="I27" s="8">
        <v>8.224969230000001</v>
      </c>
      <c r="J27" s="8">
        <v>8.4635325900000016</v>
      </c>
      <c r="K27" s="8">
        <v>7.9947168400000006</v>
      </c>
      <c r="L27" s="8">
        <v>7.6262084499999991</v>
      </c>
      <c r="M27" s="8">
        <v>7.8004631099999999</v>
      </c>
      <c r="N27" s="8">
        <v>8.0850445399999984</v>
      </c>
      <c r="O27" s="24">
        <f t="shared" si="3"/>
        <v>-0.37848805000000318</v>
      </c>
      <c r="P27" s="7">
        <f t="shared" si="4"/>
        <v>-4.4719866790281171E-2</v>
      </c>
      <c r="Q27" s="4"/>
      <c r="R27" s="2"/>
    </row>
    <row r="28" spans="2:18" x14ac:dyDescent="0.2">
      <c r="B28" s="25" t="s">
        <v>7</v>
      </c>
      <c r="C28" s="8">
        <v>0</v>
      </c>
      <c r="D28" s="8">
        <v>0</v>
      </c>
      <c r="E28" s="8">
        <v>227.02127088</v>
      </c>
      <c r="F28" s="8">
        <v>187.40495920999999</v>
      </c>
      <c r="G28" s="8">
        <v>201.73536476000001</v>
      </c>
      <c r="H28" s="8">
        <v>229.7269776</v>
      </c>
      <c r="I28" s="8">
        <v>250.45648210000002</v>
      </c>
      <c r="J28" s="8">
        <v>259.32250041999998</v>
      </c>
      <c r="K28" s="8">
        <v>258.45978115999992</v>
      </c>
      <c r="L28" s="8">
        <v>262.56425221000006</v>
      </c>
      <c r="M28" s="8">
        <v>272.84032944</v>
      </c>
      <c r="N28" s="8">
        <v>293.34969655999993</v>
      </c>
      <c r="O28" s="24">
        <f t="shared" si="3"/>
        <v>34.027196139999944</v>
      </c>
      <c r="P28" s="7">
        <f t="shared" si="4"/>
        <v>0.13121574905721389</v>
      </c>
      <c r="Q28" s="4"/>
      <c r="R28" s="2"/>
    </row>
    <row r="29" spans="2:18" x14ac:dyDescent="0.2">
      <c r="B29" s="9" t="s">
        <v>6</v>
      </c>
      <c r="C29" s="5">
        <v>149</v>
      </c>
      <c r="D29" s="5">
        <v>170.69741190000002</v>
      </c>
      <c r="E29" s="24">
        <v>0</v>
      </c>
      <c r="F29" s="24">
        <v>0.45380632999999998</v>
      </c>
      <c r="G29" s="5">
        <v>0.46027504999999991</v>
      </c>
      <c r="H29" s="5">
        <v>0.47690089999999996</v>
      </c>
      <c r="I29" s="21">
        <v>0.68888963000000003</v>
      </c>
      <c r="J29" s="21">
        <v>0.68888963000000014</v>
      </c>
      <c r="K29" s="21">
        <v>0.20679689000000001</v>
      </c>
      <c r="L29" s="21">
        <v>0.91447071999999996</v>
      </c>
      <c r="M29" s="21">
        <v>1.2181434600000001</v>
      </c>
      <c r="N29" s="21">
        <v>3.1923720000000003E-2</v>
      </c>
      <c r="O29" s="24">
        <f t="shared" si="3"/>
        <v>-0.65696591000000015</v>
      </c>
      <c r="P29" s="7">
        <f t="shared" si="4"/>
        <v>-0.95365916598280043</v>
      </c>
      <c r="Q29" s="4"/>
      <c r="R29" s="2"/>
    </row>
    <row r="30" spans="2:18" s="17" customFormat="1" ht="15.75" thickBot="1" x14ac:dyDescent="0.3">
      <c r="B30" s="23" t="s">
        <v>5</v>
      </c>
      <c r="C30" s="19">
        <v>305</v>
      </c>
      <c r="D30" s="19">
        <v>325.69456543000001</v>
      </c>
      <c r="E30" s="19">
        <v>368.15589217000002</v>
      </c>
      <c r="F30" s="19">
        <f t="shared" ref="F30:N30" si="5">SUM(F25:F29)</f>
        <v>330.64699648999999</v>
      </c>
      <c r="G30" s="19">
        <f t="shared" si="5"/>
        <v>341.54632349000002</v>
      </c>
      <c r="H30" s="19">
        <f t="shared" si="5"/>
        <v>350.04027812999999</v>
      </c>
      <c r="I30" s="19">
        <f t="shared" si="5"/>
        <v>372.91365285000001</v>
      </c>
      <c r="J30" s="19">
        <f t="shared" si="5"/>
        <v>377.28600284999999</v>
      </c>
      <c r="K30" s="19">
        <f t="shared" si="5"/>
        <v>376.8809746199999</v>
      </c>
      <c r="L30" s="19">
        <f t="shared" si="5"/>
        <v>376.73246559000006</v>
      </c>
      <c r="M30" s="19">
        <f t="shared" si="5"/>
        <v>386.69205645000005</v>
      </c>
      <c r="N30" s="19">
        <f t="shared" si="5"/>
        <v>384.01952457999994</v>
      </c>
      <c r="O30" s="19">
        <f t="shared" si="3"/>
        <v>6.7335217299999499</v>
      </c>
      <c r="P30" s="18">
        <f t="shared" si="4"/>
        <v>1.784726090852895E-2</v>
      </c>
      <c r="Q30" s="4"/>
      <c r="R30" s="2"/>
    </row>
    <row r="31" spans="2:18" ht="15.75" thickTop="1" x14ac:dyDescent="0.2">
      <c r="B31" s="16"/>
      <c r="C31" s="8"/>
      <c r="D31" s="21"/>
      <c r="E31" s="22"/>
      <c r="F31" s="22"/>
      <c r="G31" s="21"/>
      <c r="H31" s="21"/>
      <c r="I31" s="21"/>
      <c r="J31" s="21"/>
      <c r="K31" s="21"/>
      <c r="L31" s="21"/>
      <c r="M31" s="21"/>
      <c r="N31" s="21"/>
      <c r="O31" s="8"/>
      <c r="P31" s="7"/>
      <c r="Q31" s="4"/>
      <c r="R31" s="2"/>
    </row>
    <row r="32" spans="2:18" s="17" customFormat="1" ht="15.75" thickBot="1" x14ac:dyDescent="0.3">
      <c r="B32" s="20" t="s">
        <v>4</v>
      </c>
      <c r="C32" s="19">
        <v>1014</v>
      </c>
      <c r="D32" s="19">
        <v>1141.69550402</v>
      </c>
      <c r="E32" s="19">
        <v>1158.6180771700001</v>
      </c>
      <c r="F32" s="19">
        <f>+F21+F30</f>
        <v>1131.11191164</v>
      </c>
      <c r="G32" s="19">
        <f t="shared" ref="G32:N32" si="6">+G30+G21</f>
        <v>963.57921980000015</v>
      </c>
      <c r="H32" s="19">
        <f t="shared" si="6"/>
        <v>958.63541435999991</v>
      </c>
      <c r="I32" s="19">
        <f t="shared" si="6"/>
        <v>865.58249610000007</v>
      </c>
      <c r="J32" s="19">
        <f t="shared" si="6"/>
        <v>845.89457930999993</v>
      </c>
      <c r="K32" s="19">
        <f t="shared" si="6"/>
        <v>961.78905905999977</v>
      </c>
      <c r="L32" s="19">
        <f t="shared" si="6"/>
        <v>1019.55035868</v>
      </c>
      <c r="M32" s="19">
        <f t="shared" si="6"/>
        <v>1072.3420317099999</v>
      </c>
      <c r="N32" s="19">
        <f t="shared" si="6"/>
        <v>1010.13003566</v>
      </c>
      <c r="O32" s="19">
        <f>+N32-J32</f>
        <v>164.23545635000005</v>
      </c>
      <c r="P32" s="18">
        <f>+N32/J32-1</f>
        <v>0.19415593901070705</v>
      </c>
      <c r="Q32" s="4"/>
      <c r="R32" s="2"/>
    </row>
    <row r="33" spans="2:18" ht="15.75" thickTop="1" x14ac:dyDescent="0.2">
      <c r="B33" s="16"/>
      <c r="C33" s="8"/>
      <c r="D33" s="14"/>
      <c r="E33" s="15"/>
      <c r="F33" s="15"/>
      <c r="G33" s="14"/>
      <c r="H33" s="14"/>
      <c r="I33" s="14"/>
      <c r="J33" s="14"/>
      <c r="K33" s="14"/>
      <c r="L33" s="14"/>
      <c r="M33" s="14"/>
      <c r="N33" s="14"/>
      <c r="O33" s="8"/>
      <c r="P33" s="13"/>
      <c r="Q33" s="4"/>
      <c r="R33" s="2"/>
    </row>
    <row r="34" spans="2:18" x14ac:dyDescent="0.25">
      <c r="B34" s="12" t="s">
        <v>3</v>
      </c>
      <c r="C34" s="11">
        <v>12875</v>
      </c>
      <c r="D34" s="11">
        <v>19884.591573470003</v>
      </c>
      <c r="E34" s="11">
        <v>23347.967597890001</v>
      </c>
      <c r="F34" s="11">
        <f t="shared" ref="F34:N34" si="7">SUM(F35:F36)</f>
        <v>25053.519525980009</v>
      </c>
      <c r="G34" s="11">
        <f t="shared" si="7"/>
        <v>26295.24445676</v>
      </c>
      <c r="H34" s="11">
        <f t="shared" si="7"/>
        <v>31892.717071850002</v>
      </c>
      <c r="I34" s="11">
        <f t="shared" si="7"/>
        <v>31337.398152810001</v>
      </c>
      <c r="J34" s="11">
        <f t="shared" si="7"/>
        <v>32754.708376419996</v>
      </c>
      <c r="K34" s="11">
        <f t="shared" si="7"/>
        <v>35557.157544210015</v>
      </c>
      <c r="L34" s="11">
        <f t="shared" si="7"/>
        <v>36557.565555649991</v>
      </c>
      <c r="M34" s="11">
        <f t="shared" si="7"/>
        <v>37463.598039320008</v>
      </c>
      <c r="N34" s="11">
        <f t="shared" si="7"/>
        <v>38055.670739500012</v>
      </c>
      <c r="O34" s="11">
        <f>+N34-J34</f>
        <v>5300.9623630800161</v>
      </c>
      <c r="P34" s="10">
        <f>+N34/J34-1</f>
        <v>0.16183817917597954</v>
      </c>
      <c r="Q34" s="4"/>
      <c r="R34" s="2"/>
    </row>
    <row r="35" spans="2:18" x14ac:dyDescent="0.2">
      <c r="B35" s="9" t="s">
        <v>2</v>
      </c>
      <c r="C35" s="8">
        <v>12690</v>
      </c>
      <c r="D35" s="8">
        <v>16236.307329110001</v>
      </c>
      <c r="E35" s="8">
        <v>17797.91442157</v>
      </c>
      <c r="F35" s="8">
        <v>22901.073703890008</v>
      </c>
      <c r="G35" s="8">
        <v>23771.896031339998</v>
      </c>
      <c r="H35" s="8">
        <v>31519.511016640001</v>
      </c>
      <c r="I35" s="8">
        <v>30993.660633430001</v>
      </c>
      <c r="J35" s="8">
        <v>32445.977650299996</v>
      </c>
      <c r="K35" s="8">
        <v>35334.636520360014</v>
      </c>
      <c r="L35" s="8">
        <v>36554.387257989991</v>
      </c>
      <c r="M35" s="8">
        <v>37460.605225440006</v>
      </c>
      <c r="N35" s="8">
        <v>37821.40181326001</v>
      </c>
      <c r="O35" s="8">
        <f>+N35-J35</f>
        <v>5375.4241629600147</v>
      </c>
      <c r="P35" s="7">
        <f>+N35/J35-1</f>
        <v>0.16567305263215926</v>
      </c>
      <c r="Q35" s="4"/>
      <c r="R35" s="2"/>
    </row>
    <row r="36" spans="2:18" x14ac:dyDescent="0.2">
      <c r="B36" s="9" t="s">
        <v>1</v>
      </c>
      <c r="C36" s="8">
        <v>185</v>
      </c>
      <c r="D36" s="8">
        <v>3648.2842443600002</v>
      </c>
      <c r="E36" s="8">
        <v>5550.0531763199997</v>
      </c>
      <c r="F36" s="8">
        <v>2152.4458220899996</v>
      </c>
      <c r="G36" s="8">
        <v>2523.3484254200002</v>
      </c>
      <c r="H36" s="8">
        <v>373.20605521000005</v>
      </c>
      <c r="I36" s="8">
        <v>343.73751937999998</v>
      </c>
      <c r="J36" s="8">
        <v>308.73072611999999</v>
      </c>
      <c r="K36" s="8">
        <v>222.52102385000001</v>
      </c>
      <c r="L36" s="8">
        <v>3.1782976600000001</v>
      </c>
      <c r="M36" s="8">
        <v>2.9928138799999999</v>
      </c>
      <c r="N36" s="8">
        <v>234.26892624000001</v>
      </c>
      <c r="O36" s="8">
        <f>+N36-J36</f>
        <v>-74.461799879999973</v>
      </c>
      <c r="P36" s="7">
        <f>+N36/J36-1</f>
        <v>-0.24118687769048797</v>
      </c>
      <c r="Q36" s="4"/>
      <c r="R36" s="2"/>
    </row>
    <row r="37" spans="2:18" x14ac:dyDescent="0.25">
      <c r="B37" s="6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8" x14ac:dyDescent="0.25">
      <c r="O38" s="4"/>
      <c r="P38" s="4"/>
    </row>
    <row r="39" spans="2:18" x14ac:dyDescent="0.25">
      <c r="B39" s="3" t="s">
        <v>0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2:18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2:18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</sheetData>
  <mergeCells count="4">
    <mergeCell ref="B1:P1"/>
    <mergeCell ref="B2:P2"/>
    <mergeCell ref="B3:P3"/>
    <mergeCell ref="B4:P4"/>
  </mergeCells>
  <pageMargins left="0.7" right="0.7" top="0.75" bottom="0.75" header="0.3" footer="0.3"/>
  <pageSetup scale="86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Valores BS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FERNANDEZ, KATHIUSKA</dc:creator>
  <cp:lastModifiedBy>SARMIENTO, MILITZA</cp:lastModifiedBy>
  <dcterms:created xsi:type="dcterms:W3CDTF">2020-02-14T19:59:39Z</dcterms:created>
  <dcterms:modified xsi:type="dcterms:W3CDTF">2020-02-27T15:12:16Z</dcterms:modified>
</cp:coreProperties>
</file>