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53345277-BC3D-4C14-BB8E-DBD2BE834F1E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Seguros BS" sheetId="25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4" i="25" l="1"/>
  <c r="X30" i="25"/>
  <c r="X21" i="25"/>
  <c r="X14" i="25"/>
  <c r="X32" i="25" l="1"/>
  <c r="V34" i="25" l="1"/>
  <c r="W34" i="25"/>
  <c r="V30" i="25"/>
  <c r="W30" i="25"/>
  <c r="V21" i="25"/>
  <c r="W21" i="25"/>
  <c r="V14" i="25"/>
  <c r="W14" i="25"/>
  <c r="V32" i="25" l="1"/>
  <c r="W32" i="25"/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U34" i="25" l="1"/>
  <c r="U30" i="25"/>
  <c r="U21" i="25"/>
  <c r="U14" i="25"/>
  <c r="U32" i="25" l="1"/>
  <c r="T34" i="25" l="1"/>
  <c r="T30" i="25"/>
  <c r="T21" i="25"/>
  <c r="T14" i="25"/>
  <c r="T32" i="25" l="1"/>
  <c r="S34" i="25" l="1"/>
  <c r="S30" i="25"/>
  <c r="S21" i="25"/>
  <c r="S14" i="25"/>
  <c r="S32" i="25" l="1"/>
  <c r="R30" i="25" l="1"/>
  <c r="R21" i="25"/>
  <c r="R14" i="25"/>
  <c r="R32" i="25" l="1"/>
  <c r="Q34" i="25"/>
  <c r="R34" i="25"/>
  <c r="Q30" i="25"/>
  <c r="Q21" i="25"/>
  <c r="Q14" i="25"/>
  <c r="Q32" i="25" l="1"/>
  <c r="P34" i="25"/>
  <c r="P30" i="25"/>
  <c r="P21" i="25"/>
  <c r="P14" i="25"/>
  <c r="P32" i="25" l="1"/>
  <c r="N34" i="25" l="1"/>
  <c r="O34" i="25"/>
  <c r="O30" i="25"/>
  <c r="O21" i="25"/>
  <c r="O14" i="25"/>
  <c r="O32" i="25" l="1"/>
  <c r="N30" i="25" l="1"/>
  <c r="N21" i="25"/>
  <c r="N14" i="25"/>
  <c r="N32" i="25" l="1"/>
  <c r="M34" i="25" l="1"/>
  <c r="M30" i="25"/>
  <c r="M21" i="25"/>
  <c r="M14" i="25"/>
  <c r="M32" i="25" l="1"/>
  <c r="L34" i="25" l="1"/>
  <c r="K30" i="25"/>
  <c r="L30" i="25"/>
  <c r="L21" i="25"/>
  <c r="L14" i="25"/>
  <c r="L32" i="25" l="1"/>
  <c r="K34" i="25" l="1"/>
  <c r="K21" i="25"/>
  <c r="K32" i="25" s="1"/>
  <c r="K14" i="25"/>
  <c r="J34" i="25" l="1"/>
  <c r="J30" i="25"/>
  <c r="J21" i="25"/>
  <c r="J14" i="25"/>
  <c r="J32" i="25" l="1"/>
  <c r="I34" i="25" l="1"/>
  <c r="I30" i="25"/>
  <c r="I21" i="25"/>
  <c r="I14" i="25"/>
  <c r="I32" i="25" l="1"/>
  <c r="H34" i="25" l="1"/>
  <c r="H30" i="25"/>
  <c r="H21" i="25"/>
  <c r="H14" i="25"/>
  <c r="H32" i="25" l="1"/>
  <c r="G34" i="25" l="1"/>
  <c r="G30" i="25"/>
  <c r="G21" i="25"/>
  <c r="G14" i="25"/>
  <c r="G32" i="25" l="1"/>
  <c r="F30" i="25" l="1"/>
  <c r="F21" i="25"/>
  <c r="F14" i="25"/>
  <c r="F32" i="25" l="1"/>
  <c r="AE8" i="8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N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<sst xmlns="http://schemas.openxmlformats.org/spreadsheetml/2006/main" count="627" uniqueCount="341">
  <si>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</si>
  <si>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</si>
  <si>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</si>
  <si>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</si>
  <si>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</si>
  <si>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</si>
  <si>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</si>
  <si>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</si>
  <si>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</si>
  <si>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</si>
  <si>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</si>
  <si>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</si>
  <si>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</si>
  <si>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</si>
  <si>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</si>
  <si>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</si>
  <si>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</si>
  <si>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</si>
  <si>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</si>
  <si>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</si>
  <si>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</si>
  <si>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</si>
  <si>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</si>
  <si>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</si>
  <si>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</si>
  <si>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</si>
  <si>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</si>
  <si>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</si>
  <si>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</si>
  <si>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</si>
  <si>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</si>
  <si>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</si>
  <si>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</si>
  <si>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</si>
  <si>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</si>
  <si>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</si>
  <si>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</si>
  <si>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</si>
  <si>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</si>
  <si>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</si>
  <si>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</si>
  <si>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</si>
  <si>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</si>
  <si>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</si>
  <si>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</si>
  <si>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</si>
  <si>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</si>
  <si>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</si>
  <si>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</si>
  <si>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</si>
  <si>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</si>
  <si>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</si>
  <si>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</si>
  <si>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</si>
  <si>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</si>
  <si>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</si>
  <si>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</si>
  <si>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</si>
  <si>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</si>
  <si>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</si>
  <si>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</si>
  <si>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</si>
  <si>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</si>
  <si>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</si>
  <si>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</si>
  <si>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</si>
  <si>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</si>
  <si>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</si>
  <si>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</si>
  <si>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</si>
  <si>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</si>
  <si>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</si>
  <si>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</si>
  <si>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</si>
  <si>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</si>
  <si>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</si>
  <si>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</si>
  <si>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</si>
  <si>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</si>
  <si>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</si>
  <si>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</si>
  <si>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</si>
  <si>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</si>
  <si>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</si>
  <si>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</si>
  <si>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</si>
  <si>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</si>
  <si>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</si>
  <si>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</si>
  <si>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</si>
  <si>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</si>
  <si>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</si>
  <si>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</si>
  <si>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</si>
  <si>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</si>
  <si>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</si>
  <si>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</si>
  <si>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</si>
  <si>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</si>
  <si>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</si>
  <si>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</si>
  <si>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</si>
  <si>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</si>
  <si>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</si>
  <si>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</si>
  <si>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</si>
  <si>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</si>
  <si>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</si>
  <si>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</si>
  <si>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</si>
  <si>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</si>
  <si>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</si>
  <si>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</si>
  <si>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</si>
  <si>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</si>
  <si>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</si>
  <si>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</si>
  <si>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</si>
  <si>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</si>
  <si>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</si>
  <si>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</si>
  <si>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</si>
  <si>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</si>
  <si>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</si>
  <si>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</si>
  <si>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</si>
  <si>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</si>
  <si>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</si>
  <si>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</si>
  <si>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</si>
  <si>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</si>
  <si>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</si>
  <si>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</si>
  <si>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</si>
  <si>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</si>
  <si>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</si>
  <si>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</si>
  <si>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</si>
  <si>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</si>
  <si>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</si>
  <si>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</si>
  <si>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</si>
  <si>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</si>
  <si>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</si>
  <si>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</si>
  <si>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</si>
  <si>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</si>
  <si>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</si>
  <si>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</si>
  <si>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</si>
  <si>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</si>
  <si>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</si>
  <si>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</si>
  <si>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</si>
  <si>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</si>
  <si>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</si>
  <si>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</si>
  <si>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</si>
  <si>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</si>
  <si>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</si>
  <si>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</si>
  <si>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</si>
  <si>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</si>
  <si>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</si>
  <si>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</si>
  <si>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</si>
  <si>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</si>
  <si>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</si>
  <si>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</si>
  <si>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</si>
  <si>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</si>
  <si>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</si>
  <si>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</si>
  <si>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</si>
  <si>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</si>
  <si>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</si>
  <si>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</si>
  <si>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</si>
  <si>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</si>
  <si>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</si>
  <si>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</si>
  <si>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</si>
  <si>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</si>
  <si>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</si>
  <si>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</si>
  <si>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</si>
  <si>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</si>
  <si>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</si>
  <si>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</si>
  <si>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</si>
  <si>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</si>
  <si>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</si>
  <si>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</si>
  <si>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</si>
  <si>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</si>
  <si>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</si>
  <si>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</si>
  <si>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</si>
  <si>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</si>
  <si>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</si>
  <si>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</si>
  <si>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</si>
  <si>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</si>
  <si>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</si>
  <si>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</si>
  <si>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</si>
  <si>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</si>
  <si>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</si>
  <si>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</si>
  <si>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</si>
  <si>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</si>
  <si>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</si>
  <si>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</si>
  <si>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</si>
  <si>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</si>
  <si>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</si>
  <si>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</si>
  <si>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</si>
  <si>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</si>
  <si>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</si>
  <si>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</si>
  <si>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</si>
  <si>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</si>
  <si>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</si>
  <si>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</si>
  <si>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</si>
  <si>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</si>
  <si>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</si>
  <si>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</si>
  <si>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</si>
  <si>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</si>
  <si>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</si>
  <si>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</si>
  <si>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</si>
  <si>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</si>
  <si>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</si>
  <si>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</si>
  <si>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</si>
  <si>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</si>
  <si>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</si>
  <si>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</si>
  <si>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</si>
  <si>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</si>
  <si>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</si>
  <si>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</si>
  <si>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</si>
  <si>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</si>
  <si>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</si>
  <si>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</si>
  <si>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</si>
  <si>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</si>
  <si>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</si>
  <si>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</si>
  <si>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</si>
  <si>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</si>
  <si>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</si>
  <si>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</si>
  <si>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</si>
  <si>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</si>
  <si>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</si>
  <si>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</si>
  <si>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</si>
  <si>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</si>
  <si>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</si>
  <si>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</si>
  <si>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</si>
  <si>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</si>
  <si>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</si>
  <si>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</si>
  <si>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</si>
  <si>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</si>
  <si>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</si>
  <si>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</si>
  <si>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</si>
  <si>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</si>
  <si>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</si>
  <si>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</si>
  <si>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</si>
  <si>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</si>
  <si>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</si>
  <si>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</si>
  <si>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</si>
  <si>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</si>
  <si>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</si>
  <si>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</si>
  <si>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</si>
  <si>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</si>
  <si>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</si>
  <si>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</si>
  <si>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</si>
  <si>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</si>
  <si>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</si>
  <si>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</si>
  <si>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</si>
  <si>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</si>
  <si>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</si>
  <si>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Total  Seg Dic 16 </t>
  </si>
  <si>
    <t xml:space="preserve">Total Seg Mar 17 </t>
  </si>
  <si>
    <t xml:space="preserve">Total Seg Jun 17 </t>
  </si>
  <si>
    <t>Bancos Sept 2017</t>
  </si>
  <si>
    <t>Bancos Dic 2017</t>
  </si>
  <si>
    <t>Total Seg Sept 2017</t>
  </si>
  <si>
    <t>Total Seg Dic 2017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</si>
  <si>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</si>
  <si>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</si>
  <si>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</si>
  <si>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</si>
  <si>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</si>
  <si>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</si>
  <si>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</si>
  <si>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</si>
  <si>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</si>
  <si>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</si>
  <si>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</si>
  <si>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</si>
  <si>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</si>
  <si>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</si>
  <si>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Bancos Sept 2019</t>
  </si>
  <si>
    <t>Total Seg Sept 2019</t>
  </si>
  <si>
    <t>Al 30 de Septiembre 2019</t>
  </si>
  <si>
    <t>Total Seg Dic 2019</t>
  </si>
  <si>
    <t>Bancos Dic 2019</t>
  </si>
  <si>
    <t>Total Seg Marz 2020</t>
  </si>
  <si>
    <t>Total Seg Jun 2020</t>
  </si>
  <si>
    <t>Total Seg Sept 2020</t>
  </si>
  <si>
    <t>Bancos Marz 2020</t>
  </si>
  <si>
    <t>Bancos Jun 2020</t>
  </si>
  <si>
    <t>Bancos Sept 2020</t>
  </si>
  <si>
    <t>Total Seg Dic 2020</t>
  </si>
  <si>
    <t>Bancos Dic 2020</t>
  </si>
  <si>
    <t>Bancos marz 2021</t>
  </si>
  <si>
    <t>Total Seg Marz 2021</t>
  </si>
  <si>
    <t>Junio 2020/ Junio 2021</t>
  </si>
  <si>
    <t>Bancos Jun 2021</t>
  </si>
  <si>
    <t>Total Seg Jun 2021</t>
  </si>
  <si>
    <t>Bancos Sept 2021</t>
  </si>
  <si>
    <t>Bancos Dic 2021</t>
  </si>
  <si>
    <t>Total Seg Sept 2021</t>
  </si>
  <si>
    <t>Total Seg Dic 2021</t>
  </si>
  <si>
    <t>Total Seg Marz 2022</t>
  </si>
  <si>
    <t>Marzo 2021/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</si>
</sst>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6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7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6" t="s">
        <v>140</v>
      </c>
      <c r="B2" s="74"/>
      <c r="C2" s="75"/>
      <c r="D2" s="76"/>
    </row>
    <row r="3" spans="1:5" s="77" customFormat="1" ht="66.599999999999994" customHeight="1" thickBot="1" x14ac:dyDescent="0.3">
      <c r="A3" s="327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9" t="s">
        <v>253</v>
      </c>
      <c r="D2" s="329"/>
    </row>
    <row r="3" spans="2:31" s="225" customFormat="1" ht="10.15" customHeight="1" x14ac:dyDescent="0.2"/>
    <row r="4" spans="2:31" s="225" customFormat="1" ht="24" customHeight="1" x14ac:dyDescent="0.2">
      <c r="B4" s="328"/>
      <c r="C4" s="328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0" t="s">
        <v>119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</row>
    <row r="2" spans="2:28" ht="18.75" x14ac:dyDescent="0.25">
      <c r="B2" s="330" t="s">
        <v>273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2:28" ht="18.75" x14ac:dyDescent="0.25">
      <c r="B3" s="330" t="s">
        <v>274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</row>
    <row r="4" spans="2:28" ht="18.75" x14ac:dyDescent="0.25">
      <c r="B4" s="330" t="s">
        <v>332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</row>
    <row r="5" spans="2:28" ht="18.75" x14ac:dyDescent="0.25">
      <c r="B5" s="324"/>
      <c r="C5" s="324"/>
      <c r="D5" s="324"/>
      <c r="E5" s="324"/>
      <c r="F5" s="324"/>
      <c r="G5" s="324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24"/>
      <c r="Y5" s="324"/>
    </row>
    <row r="6" spans="2:28" ht="30" x14ac:dyDescent="0.25">
      <c r="B6" s="262" t="s">
        <v>0</v>
      </c>
      <c r="C6" s="254" t="s">
        <v>293</v>
      </c>
      <c r="D6" s="254" t="s">
        <v>294</v>
      </c>
      <c r="E6" s="254" t="s">
        <v>295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314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333</v>
      </c>
      <c r="V6" s="254" t="s">
        <v>335</v>
      </c>
      <c r="W6" s="254" t="s">
        <v>336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2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31" t="s">
        <v>262</v>
      </c>
      <c r="C43" s="333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32"/>
      <c r="C44" s="334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60" t="s">
        <v>265</v>
      </c>
      <c r="C46" s="261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60" t="s">
        <v>266</v>
      </c>
      <c r="C47" s="261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60" t="s">
        <v>271</v>
      </c>
      <c r="C49" s="261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5" t="s">
        <v>272</v>
      </c>
      <c r="C50" s="266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AC39"/>
  <sheetViews>
    <sheetView tabSelected="1" zoomScaleNormal="100" zoomScaleSheetLayoutView="80" workbookViewId="0">
      <pane xSplit="2" ySplit="7" topLeftCell="P8" activePane="bottomRight" state="frozen"/>
      <selection pane="topRight" activeCell="C1" sqref="C1"/>
      <selection pane="bottomLeft" activeCell="A8" sqref="A8"/>
      <selection pane="bottomRight" activeCell="Z12" sqref="Z12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9" width="10.7109375" style="1" hidden="1" customWidth="1"/>
    <col min="20" max="24" width="10.7109375" style="1" customWidth="1"/>
    <col min="25" max="25" width="9.28515625" style="1" bestFit="1" customWidth="1"/>
    <col min="26" max="26" width="11.28515625" style="1" bestFit="1" customWidth="1"/>
    <col min="27" max="16384" width="11.42578125" style="1"/>
  </cols>
  <sheetData>
    <row r="1" spans="2:29" ht="18.75" x14ac:dyDescent="0.25">
      <c r="B1" s="330" t="s">
        <v>119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</row>
    <row r="2" spans="2:29" ht="18.75" x14ac:dyDescent="0.25">
      <c r="B2" s="330" t="s">
        <v>273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</row>
    <row r="3" spans="2:29" ht="18.75" x14ac:dyDescent="0.25">
      <c r="B3" s="330" t="s">
        <v>274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</row>
    <row r="4" spans="2:29" ht="18.75" x14ac:dyDescent="0.25">
      <c r="B4" s="330" t="s">
        <v>340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</row>
    <row r="5" spans="2:29" ht="18.75" x14ac:dyDescent="0.25">
      <c r="B5" s="325"/>
      <c r="C5" s="325"/>
      <c r="D5" s="325"/>
      <c r="E5" s="325"/>
      <c r="F5" s="325"/>
      <c r="G5" s="325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25"/>
      <c r="Z5" s="325"/>
    </row>
    <row r="6" spans="2:29" ht="30" x14ac:dyDescent="0.25">
      <c r="B6" s="262" t="s">
        <v>0</v>
      </c>
      <c r="C6" s="254" t="s">
        <v>296</v>
      </c>
      <c r="D6" s="254" t="s">
        <v>297</v>
      </c>
      <c r="E6" s="254" t="s">
        <v>298</v>
      </c>
      <c r="F6" s="254" t="s">
        <v>301</v>
      </c>
      <c r="G6" s="254" t="s">
        <v>302</v>
      </c>
      <c r="H6" s="254" t="s">
        <v>306</v>
      </c>
      <c r="I6" s="254" t="s">
        <v>305</v>
      </c>
      <c r="J6" s="254" t="s">
        <v>308</v>
      </c>
      <c r="K6" s="254" t="s">
        <v>310</v>
      </c>
      <c r="L6" s="254" t="s">
        <v>312</v>
      </c>
      <c r="M6" s="254" t="s">
        <v>315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334</v>
      </c>
      <c r="V6" s="254" t="s">
        <v>337</v>
      </c>
      <c r="W6" s="254" t="s">
        <v>338</v>
      </c>
      <c r="X6" s="254" t="s">
        <v>339</v>
      </c>
      <c r="Y6" s="270" t="s">
        <v>259</v>
      </c>
      <c r="Z6" s="303" t="s">
        <v>260</v>
      </c>
    </row>
    <row r="7" spans="2:29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6"/>
      <c r="Z7" s="272"/>
    </row>
    <row r="8" spans="2:29" x14ac:dyDescent="0.2">
      <c r="B8" s="274" t="s">
        <v>4</v>
      </c>
      <c r="C8" s="275">
        <v>124</v>
      </c>
      <c r="D8" s="275">
        <v>64</v>
      </c>
      <c r="E8" s="275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5">
        <v>69.345673829999996</v>
      </c>
      <c r="P8" s="276">
        <v>76.849151509999999</v>
      </c>
      <c r="Q8" s="276">
        <v>99.29267621000001</v>
      </c>
      <c r="R8" s="276">
        <v>96.383919669999997</v>
      </c>
      <c r="S8" s="276">
        <v>61.061576260000002</v>
      </c>
      <c r="T8" s="276">
        <v>78.288308060000006</v>
      </c>
      <c r="U8" s="276">
        <v>64.625841359999995</v>
      </c>
      <c r="V8" s="276">
        <v>64.697392690000001</v>
      </c>
      <c r="W8" s="276">
        <v>63.080160240000005</v>
      </c>
      <c r="X8" s="276">
        <v>63.710779800000005</v>
      </c>
      <c r="Y8" s="276">
        <v>-14.577528260000001</v>
      </c>
      <c r="Z8" s="301">
        <v>-0.18620313328048699</v>
      </c>
      <c r="AC8" s="277"/>
    </row>
    <row r="9" spans="2:29" x14ac:dyDescent="0.2">
      <c r="B9" s="274" t="s">
        <v>5</v>
      </c>
      <c r="C9" s="275">
        <v>2098</v>
      </c>
      <c r="D9" s="275">
        <v>378</v>
      </c>
      <c r="E9" s="275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5">
        <v>740.90398612999979</v>
      </c>
      <c r="P9" s="276">
        <v>774.57044738999991</v>
      </c>
      <c r="Q9" s="276">
        <v>813.60315753000009</v>
      </c>
      <c r="R9" s="276">
        <v>799.75656896000021</v>
      </c>
      <c r="S9" s="276">
        <v>958.01447340999994</v>
      </c>
      <c r="T9" s="276">
        <v>963.03786486000013</v>
      </c>
      <c r="U9" s="276">
        <v>954.80133992000003</v>
      </c>
      <c r="V9" s="276">
        <v>964.30470234000006</v>
      </c>
      <c r="W9" s="276">
        <v>964.48814459000005</v>
      </c>
      <c r="X9" s="276">
        <v>942.13982712999984</v>
      </c>
      <c r="Y9" s="276">
        <v>-20.898037730000283</v>
      </c>
      <c r="Z9" s="301">
        <v>-2.1700120517107901E-2</v>
      </c>
    </row>
    <row r="10" spans="2:29" x14ac:dyDescent="0.2">
      <c r="B10" s="274" t="s">
        <v>292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5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301">
        <v>0</v>
      </c>
      <c r="AA10" s="255"/>
      <c r="AB10" s="277"/>
    </row>
    <row r="11" spans="2:29" x14ac:dyDescent="0.2">
      <c r="B11" s="274" t="s">
        <v>6</v>
      </c>
      <c r="C11" s="275">
        <v>471.21699999999998</v>
      </c>
      <c r="D11" s="275">
        <v>1081</v>
      </c>
      <c r="E11" s="275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5">
        <v>1244.76673493</v>
      </c>
      <c r="P11" s="276">
        <v>1182.0527786499999</v>
      </c>
      <c r="Q11" s="276">
        <v>1222.3405196199999</v>
      </c>
      <c r="R11" s="276">
        <v>1292.2330795299995</v>
      </c>
      <c r="S11" s="276">
        <v>1230.84825804</v>
      </c>
      <c r="T11" s="276">
        <v>1223.5362425499998</v>
      </c>
      <c r="U11" s="276">
        <v>1263.7686937400001</v>
      </c>
      <c r="V11" s="276">
        <v>1241.2390915599999</v>
      </c>
      <c r="W11" s="276">
        <v>1272.4479029399999</v>
      </c>
      <c r="X11" s="276">
        <v>1236.8912079099998</v>
      </c>
      <c r="Y11" s="276">
        <v>13.354965360000051</v>
      </c>
      <c r="Z11" s="301">
        <v>1.0915054982079342E-2</v>
      </c>
      <c r="AA11" s="255"/>
      <c r="AB11" s="277"/>
    </row>
    <row r="12" spans="2:29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5">
        <v>0</v>
      </c>
      <c r="W12" s="275">
        <v>0</v>
      </c>
      <c r="X12" s="275">
        <v>0</v>
      </c>
      <c r="Y12" s="276">
        <v>0</v>
      </c>
      <c r="Z12" s="301">
        <v>0</v>
      </c>
      <c r="AA12" s="255"/>
      <c r="AB12" s="277"/>
    </row>
    <row r="13" spans="2:29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86">
        <v>1026.5404749899999</v>
      </c>
      <c r="G13" s="286">
        <v>1079.0932234000002</v>
      </c>
      <c r="H13" s="286">
        <v>1109.92591315</v>
      </c>
      <c r="I13" s="286">
        <v>1129.8429107299996</v>
      </c>
      <c r="J13" s="288">
        <v>1172.3570715399999</v>
      </c>
      <c r="K13" s="288">
        <v>1256.5232132399988</v>
      </c>
      <c r="L13" s="288">
        <v>1277.0281560300002</v>
      </c>
      <c r="M13" s="288">
        <v>1279.4590298600001</v>
      </c>
      <c r="N13" s="288">
        <v>1185.2551207599997</v>
      </c>
      <c r="O13" s="288">
        <v>1279.8810479500003</v>
      </c>
      <c r="P13" s="322">
        <v>1291.7130668000002</v>
      </c>
      <c r="Q13" s="322">
        <v>1262.0869228799982</v>
      </c>
      <c r="R13" s="322">
        <v>1241.0211138000002</v>
      </c>
      <c r="S13" s="322">
        <v>1279.6581023200008</v>
      </c>
      <c r="T13" s="322">
        <v>1241.7761860999999</v>
      </c>
      <c r="U13" s="322">
        <v>1252.4136209099995</v>
      </c>
      <c r="V13" s="322">
        <v>1258.8434908699994</v>
      </c>
      <c r="W13" s="322">
        <v>1350.5960726299993</v>
      </c>
      <c r="X13" s="322">
        <v>1369.6246442300005</v>
      </c>
      <c r="Y13" s="276">
        <v>127.84845813000061</v>
      </c>
      <c r="Z13" s="301">
        <v>0.10295612008113109</v>
      </c>
      <c r="AA13" s="255"/>
      <c r="AB13" s="277"/>
    </row>
    <row r="14" spans="2:29" s="280" customFormat="1" ht="15.75" thickBot="1" x14ac:dyDescent="0.3">
      <c r="B14" s="278" t="s">
        <v>276</v>
      </c>
      <c r="C14" s="293">
        <v>3557</v>
      </c>
      <c r="D14" s="293">
        <v>2321</v>
      </c>
      <c r="E14" s="293">
        <v>3013.2749999999996</v>
      </c>
      <c r="F14" s="293">
        <f t="shared" ref="F14:X14" si="0">SUM(F8:F13)</f>
        <v>3035.6700347199999</v>
      </c>
      <c r="G14" s="293">
        <f t="shared" si="0"/>
        <v>3154.7092224099997</v>
      </c>
      <c r="H14" s="293">
        <f t="shared" si="0"/>
        <v>3202.5874681300002</v>
      </c>
      <c r="I14" s="293">
        <f t="shared" si="0"/>
        <v>3123.3698188399994</v>
      </c>
      <c r="J14" s="293">
        <f t="shared" si="0"/>
        <v>3168.0754008000004</v>
      </c>
      <c r="K14" s="293">
        <f t="shared" si="0"/>
        <v>3195.8910913299987</v>
      </c>
      <c r="L14" s="293">
        <f t="shared" si="0"/>
        <v>3278.4187585900008</v>
      </c>
      <c r="M14" s="293">
        <f t="shared" si="0"/>
        <v>3290.7715298100002</v>
      </c>
      <c r="N14" s="293">
        <f t="shared" si="0"/>
        <v>3221.9415951299998</v>
      </c>
      <c r="O14" s="293">
        <f t="shared" si="0"/>
        <v>3334.8974428400002</v>
      </c>
      <c r="P14" s="293">
        <f t="shared" si="0"/>
        <v>3325.1854443499997</v>
      </c>
      <c r="Q14" s="293">
        <f t="shared" si="0"/>
        <v>3397.3232762399984</v>
      </c>
      <c r="R14" s="293">
        <f t="shared" si="0"/>
        <v>3429.3946819599996</v>
      </c>
      <c r="S14" s="293">
        <f t="shared" si="0"/>
        <v>3529.5824100300006</v>
      </c>
      <c r="T14" s="293">
        <f t="shared" si="0"/>
        <v>3506.63860157</v>
      </c>
      <c r="U14" s="293">
        <f t="shared" si="0"/>
        <v>3535.6094959299999</v>
      </c>
      <c r="V14" s="293">
        <f t="shared" si="0"/>
        <v>3529.0846774599995</v>
      </c>
      <c r="W14" s="293">
        <f t="shared" si="0"/>
        <v>3650.6122803999988</v>
      </c>
      <c r="X14" s="293">
        <f t="shared" si="0"/>
        <v>3612.36645907</v>
      </c>
      <c r="Y14" s="293">
        <v>105.72785750000003</v>
      </c>
      <c r="Z14" s="300">
        <v>3.0150771012633859E-2</v>
      </c>
      <c r="AA14" s="277"/>
      <c r="AB14" s="277"/>
    </row>
    <row r="15" spans="2:29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75"/>
      <c r="Z15" s="275"/>
    </row>
    <row r="16" spans="2:29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</row>
    <row r="17" spans="2:28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75"/>
      <c r="Z17" s="275"/>
    </row>
    <row r="18" spans="2:28" x14ac:dyDescent="0.2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5">
        <v>0</v>
      </c>
      <c r="P18" s="275">
        <v>0</v>
      </c>
      <c r="Q18" s="275">
        <v>0</v>
      </c>
      <c r="R18" s="275">
        <v>0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301">
        <v>0</v>
      </c>
      <c r="AA18" s="255"/>
      <c r="AB18" s="277"/>
    </row>
    <row r="19" spans="2:28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5">
        <v>587.40256008999995</v>
      </c>
      <c r="P19" s="276">
        <v>584.62546849</v>
      </c>
      <c r="Q19" s="276">
        <v>562.11792879999996</v>
      </c>
      <c r="R19" s="276">
        <v>531.49345599000003</v>
      </c>
      <c r="S19" s="276">
        <v>549.96136290000004</v>
      </c>
      <c r="T19" s="276">
        <v>502.68632098999996</v>
      </c>
      <c r="U19" s="276">
        <v>484.9340934899999</v>
      </c>
      <c r="V19" s="276">
        <v>499.49420333</v>
      </c>
      <c r="W19" s="276">
        <v>559.03497618000006</v>
      </c>
      <c r="X19" s="276">
        <v>556.32796273999998</v>
      </c>
      <c r="Y19" s="276">
        <v>53.641641750000019</v>
      </c>
      <c r="Z19" s="301">
        <v>0.10670996904064767</v>
      </c>
      <c r="AA19" s="255"/>
      <c r="AB19" s="277"/>
    </row>
    <row r="20" spans="2:28" x14ac:dyDescent="0.2">
      <c r="B20" s="274" t="s">
        <v>279</v>
      </c>
      <c r="C20" s="286">
        <v>713</v>
      </c>
      <c r="D20" s="286">
        <v>991</v>
      </c>
      <c r="E20" s="276">
        <v>1287.1759999999999</v>
      </c>
      <c r="F20" s="27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1490.21565816</v>
      </c>
      <c r="S20" s="276">
        <v>1538.6696760499999</v>
      </c>
      <c r="T20" s="276">
        <v>1560.4437542399999</v>
      </c>
      <c r="U20" s="276">
        <v>1568.83250552</v>
      </c>
      <c r="V20" s="276">
        <v>1548.0962377500002</v>
      </c>
      <c r="W20" s="276">
        <v>1586.2055022100001</v>
      </c>
      <c r="X20" s="276">
        <v>1616.4941552199998</v>
      </c>
      <c r="Y20" s="276">
        <v>56.050400979999949</v>
      </c>
      <c r="Z20" s="301">
        <v>3.591952662676956E-2</v>
      </c>
      <c r="AA20" s="255"/>
      <c r="AB20" s="277"/>
    </row>
    <row r="21" spans="2:28" s="280" customFormat="1" ht="15.75" thickBot="1" x14ac:dyDescent="0.3">
      <c r="B21" s="278" t="s">
        <v>280</v>
      </c>
      <c r="C21" s="293">
        <v>1462</v>
      </c>
      <c r="D21" s="293">
        <v>1357</v>
      </c>
      <c r="E21" s="293">
        <v>1753.223</v>
      </c>
      <c r="F21" s="293">
        <f t="shared" ref="F21:R21" si="1">SUM(F18:F20)</f>
        <v>1767.6286095100004</v>
      </c>
      <c r="G21" s="293">
        <f t="shared" si="1"/>
        <v>1832.27579995</v>
      </c>
      <c r="H21" s="293">
        <f t="shared" si="1"/>
        <v>1876.9700205700001</v>
      </c>
      <c r="I21" s="293">
        <f t="shared" si="1"/>
        <v>1881.4777784599999</v>
      </c>
      <c r="J21" s="293">
        <f t="shared" si="1"/>
        <v>1925.9777439500001</v>
      </c>
      <c r="K21" s="293">
        <f t="shared" si="1"/>
        <v>2028.1577598499998</v>
      </c>
      <c r="L21" s="293">
        <f t="shared" si="1"/>
        <v>2067.8003598499999</v>
      </c>
      <c r="M21" s="293">
        <f t="shared" si="1"/>
        <v>2031.04463014</v>
      </c>
      <c r="N21" s="293">
        <f t="shared" si="1"/>
        <v>1970.03605421</v>
      </c>
      <c r="O21" s="293">
        <f t="shared" si="1"/>
        <v>2042.0075057399997</v>
      </c>
      <c r="P21" s="293">
        <f t="shared" si="1"/>
        <v>2061.8579104800001</v>
      </c>
      <c r="Q21" s="293">
        <f t="shared" si="1"/>
        <v>2050.8024273599999</v>
      </c>
      <c r="R21" s="293">
        <f t="shared" si="1"/>
        <v>2021.70911415</v>
      </c>
      <c r="S21" s="293">
        <f t="shared" ref="S21:X21" si="2">SUM(S18:S20)</f>
        <v>2088.6310389499999</v>
      </c>
      <c r="T21" s="293">
        <f t="shared" si="2"/>
        <v>2063.1300752299999</v>
      </c>
      <c r="U21" s="293">
        <f t="shared" si="2"/>
        <v>2053.7665990099999</v>
      </c>
      <c r="V21" s="293">
        <f t="shared" si="2"/>
        <v>2047.5904410800003</v>
      </c>
      <c r="W21" s="293">
        <f t="shared" si="2"/>
        <v>2145.2404783900001</v>
      </c>
      <c r="X21" s="293">
        <f t="shared" si="2"/>
        <v>2172.8221179599996</v>
      </c>
      <c r="Y21" s="293">
        <v>109.69204272999968</v>
      </c>
      <c r="Z21" s="300">
        <v>5.3167778438677038E-2</v>
      </c>
      <c r="AA21" s="255"/>
      <c r="AB21" s="277"/>
    </row>
    <row r="22" spans="2:28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75"/>
      <c r="Z22" s="302"/>
      <c r="AA22" s="255"/>
    </row>
    <row r="23" spans="2:28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55"/>
    </row>
    <row r="24" spans="2:28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75"/>
      <c r="Z24" s="302"/>
      <c r="AA24" s="255"/>
    </row>
    <row r="25" spans="2:28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5">
        <v>271.45266783999995</v>
      </c>
      <c r="P25" s="276">
        <v>276.45266783999995</v>
      </c>
      <c r="Q25" s="276">
        <v>277.55528957999996</v>
      </c>
      <c r="R25" s="276">
        <v>293.61240837999998</v>
      </c>
      <c r="S25" s="276">
        <v>293.86240837999998</v>
      </c>
      <c r="T25" s="276">
        <v>293.86240837999998</v>
      </c>
      <c r="U25" s="276">
        <v>298.08490838</v>
      </c>
      <c r="V25" s="276">
        <v>299.83989684000005</v>
      </c>
      <c r="W25" s="276">
        <v>310.56575297999996</v>
      </c>
      <c r="X25" s="276">
        <v>304.56575298000001</v>
      </c>
      <c r="Y25" s="276">
        <v>10.703344600000037</v>
      </c>
      <c r="Z25" s="301">
        <v>3.6422979921131304E-2</v>
      </c>
      <c r="AA25" s="255"/>
      <c r="AB25" s="277"/>
    </row>
    <row r="26" spans="2:28" x14ac:dyDescent="0.2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6">
        <v>0</v>
      </c>
      <c r="Q26" s="276">
        <v>0</v>
      </c>
      <c r="R26" s="276">
        <v>0</v>
      </c>
      <c r="S26" s="276">
        <v>0</v>
      </c>
      <c r="T26" s="276">
        <v>0</v>
      </c>
      <c r="U26" s="276">
        <v>0</v>
      </c>
      <c r="V26" s="276">
        <v>0</v>
      </c>
      <c r="W26" s="276">
        <v>0</v>
      </c>
      <c r="X26" s="276">
        <v>0</v>
      </c>
      <c r="Y26" s="276">
        <v>0</v>
      </c>
      <c r="Z26" s="301">
        <v>0</v>
      </c>
      <c r="AA26" s="255"/>
      <c r="AB26" s="277"/>
    </row>
    <row r="27" spans="2:28" x14ac:dyDescent="0.2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6">
        <v>0</v>
      </c>
      <c r="Q27" s="276">
        <v>0</v>
      </c>
      <c r="R27" s="276">
        <v>0</v>
      </c>
      <c r="S27" s="276">
        <v>0</v>
      </c>
      <c r="T27" s="276">
        <v>0</v>
      </c>
      <c r="U27" s="276">
        <v>0</v>
      </c>
      <c r="V27" s="276">
        <v>0</v>
      </c>
      <c r="W27" s="276">
        <v>0</v>
      </c>
      <c r="X27" s="276">
        <v>0</v>
      </c>
      <c r="Y27" s="276">
        <v>0</v>
      </c>
      <c r="Z27" s="301">
        <v>0</v>
      </c>
      <c r="AA27" s="255"/>
      <c r="AB27" s="277"/>
    </row>
    <row r="28" spans="2:28" x14ac:dyDescent="0.2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6">
        <v>0</v>
      </c>
      <c r="Q28" s="276">
        <v>0</v>
      </c>
      <c r="R28" s="276">
        <v>0</v>
      </c>
      <c r="S28" s="276">
        <v>0</v>
      </c>
      <c r="T28" s="276">
        <v>0</v>
      </c>
      <c r="U28" s="276">
        <v>0</v>
      </c>
      <c r="V28" s="276">
        <v>0</v>
      </c>
      <c r="W28" s="276">
        <v>0</v>
      </c>
      <c r="X28" s="276">
        <v>0</v>
      </c>
      <c r="Y28" s="276">
        <v>0</v>
      </c>
      <c r="Z28" s="301">
        <v>0</v>
      </c>
      <c r="AA28" s="255"/>
      <c r="AB28" s="277"/>
    </row>
    <row r="29" spans="2:28" x14ac:dyDescent="0.2">
      <c r="B29" s="283" t="s">
        <v>285</v>
      </c>
      <c r="C29" s="286">
        <v>1837</v>
      </c>
      <c r="D29" s="286">
        <v>624</v>
      </c>
      <c r="E29" s="276">
        <v>830</v>
      </c>
      <c r="F29" s="286">
        <v>838.82516626999995</v>
      </c>
      <c r="G29" s="286">
        <v>897.09033230000011</v>
      </c>
      <c r="H29" s="286">
        <v>899.63376849999997</v>
      </c>
      <c r="I29" s="286">
        <v>819.83718477000002</v>
      </c>
      <c r="J29" s="286">
        <v>836.16963246</v>
      </c>
      <c r="K29" s="286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288">
        <v>1021.4372692599999</v>
      </c>
      <c r="P29" s="322">
        <v>986.87486603000013</v>
      </c>
      <c r="Q29" s="322">
        <v>1068.9655593</v>
      </c>
      <c r="R29" s="322">
        <v>1114.0731594300003</v>
      </c>
      <c r="S29" s="322">
        <v>1147.0889627000001</v>
      </c>
      <c r="T29" s="322">
        <v>1149.6461179599999</v>
      </c>
      <c r="U29" s="322">
        <v>1183.75798854</v>
      </c>
      <c r="V29" s="322">
        <v>1181.6543395399999</v>
      </c>
      <c r="W29" s="322">
        <v>1194.8060490299999</v>
      </c>
      <c r="X29" s="322">
        <v>1134.9785881299999</v>
      </c>
      <c r="Y29" s="276">
        <v>-14.667529829999921</v>
      </c>
      <c r="Z29" s="301">
        <v>-1.2758299794050409E-2</v>
      </c>
      <c r="AA29" s="255"/>
      <c r="AB29" s="277"/>
    </row>
    <row r="30" spans="2:28" s="280" customFormat="1" ht="15.75" thickBot="1" x14ac:dyDescent="0.3">
      <c r="B30" s="278" t="s">
        <v>286</v>
      </c>
      <c r="C30" s="293">
        <v>2095</v>
      </c>
      <c r="D30" s="293">
        <v>964</v>
      </c>
      <c r="E30" s="293">
        <v>1260</v>
      </c>
      <c r="F30" s="293">
        <f>SUM(F25:F29)</f>
        <v>1268.0414252099999</v>
      </c>
      <c r="G30" s="293">
        <f>SUM(G25:G29)</f>
        <v>1322.4334224600002</v>
      </c>
      <c r="H30" s="293">
        <f>SUM(H25:H29)</f>
        <v>1325.6174475600001</v>
      </c>
      <c r="I30" s="293">
        <f>SUM(I25:I29)</f>
        <v>1241.89204038</v>
      </c>
      <c r="J30" s="293">
        <f>SUM(J25:J29)</f>
        <v>1242.09765685</v>
      </c>
      <c r="K30" s="293">
        <f t="shared" ref="K30:R30" si="3">SUM(K25:K29)</f>
        <v>1167.7333314800001</v>
      </c>
      <c r="L30" s="293">
        <f t="shared" si="3"/>
        <v>1210.61839874</v>
      </c>
      <c r="M30" s="293">
        <f t="shared" si="3"/>
        <v>1259.7268996700002</v>
      </c>
      <c r="N30" s="293">
        <f t="shared" si="3"/>
        <v>1251.90554092</v>
      </c>
      <c r="O30" s="293">
        <f t="shared" si="3"/>
        <v>1292.8899370999998</v>
      </c>
      <c r="P30" s="293">
        <f t="shared" si="3"/>
        <v>1263.32753387</v>
      </c>
      <c r="Q30" s="293">
        <f t="shared" si="3"/>
        <v>1346.5208488799999</v>
      </c>
      <c r="R30" s="293">
        <f t="shared" si="3"/>
        <v>1407.6855678100003</v>
      </c>
      <c r="S30" s="293">
        <f t="shared" ref="S30:W30" si="4">SUM(S25:S29)</f>
        <v>1440.9513710800002</v>
      </c>
      <c r="T30" s="293">
        <f t="shared" si="4"/>
        <v>1443.5085263399999</v>
      </c>
      <c r="U30" s="293">
        <f t="shared" si="4"/>
        <v>1481.8428969199999</v>
      </c>
      <c r="V30" s="293">
        <f t="shared" si="4"/>
        <v>1481.4942363800001</v>
      </c>
      <c r="W30" s="293">
        <f t="shared" si="4"/>
        <v>1505.37180201</v>
      </c>
      <c r="X30" s="293">
        <f t="shared" ref="X30" si="5">SUM(X25:X29)</f>
        <v>1439.54434111</v>
      </c>
      <c r="Y30" s="293">
        <v>-3.9641852299998845</v>
      </c>
      <c r="Z30" s="300">
        <v>-2.7462153202870709E-3</v>
      </c>
      <c r="AA30" s="255"/>
      <c r="AB30" s="277"/>
    </row>
    <row r="31" spans="2:28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75"/>
      <c r="Z31" s="301"/>
    </row>
    <row r="32" spans="2:28" s="280" customFormat="1" ht="15.75" thickBot="1" x14ac:dyDescent="0.3">
      <c r="B32" s="262" t="s">
        <v>287</v>
      </c>
      <c r="C32" s="293">
        <v>3557</v>
      </c>
      <c r="D32" s="293">
        <v>2321</v>
      </c>
      <c r="E32" s="293">
        <v>3013.223</v>
      </c>
      <c r="F32" s="293">
        <f>F21+F30</f>
        <v>3035.6700347200003</v>
      </c>
      <c r="G32" s="293">
        <f t="shared" ref="G32:W32" si="6">+G30+G21</f>
        <v>3154.7092224100002</v>
      </c>
      <c r="H32" s="293">
        <f t="shared" si="6"/>
        <v>3202.5874681300002</v>
      </c>
      <c r="I32" s="293">
        <f t="shared" si="6"/>
        <v>3123.3698188399999</v>
      </c>
      <c r="J32" s="293">
        <f t="shared" si="6"/>
        <v>3168.0754008000004</v>
      </c>
      <c r="K32" s="293">
        <f t="shared" si="6"/>
        <v>3195.8910913299997</v>
      </c>
      <c r="L32" s="293">
        <f t="shared" si="6"/>
        <v>3278.4187585899999</v>
      </c>
      <c r="M32" s="293">
        <f t="shared" si="6"/>
        <v>3290.7715298100002</v>
      </c>
      <c r="N32" s="293">
        <f t="shared" si="6"/>
        <v>3221.9415951299998</v>
      </c>
      <c r="O32" s="293">
        <f t="shared" si="6"/>
        <v>3334.8974428399997</v>
      </c>
      <c r="P32" s="293">
        <f t="shared" si="6"/>
        <v>3325.1854443500001</v>
      </c>
      <c r="Q32" s="293">
        <f t="shared" si="6"/>
        <v>3397.3232762399998</v>
      </c>
      <c r="R32" s="293">
        <f t="shared" si="6"/>
        <v>3429.3946819600005</v>
      </c>
      <c r="S32" s="293">
        <f t="shared" si="6"/>
        <v>3529.5824100300001</v>
      </c>
      <c r="T32" s="293">
        <f t="shared" si="6"/>
        <v>3506.63860157</v>
      </c>
      <c r="U32" s="293">
        <f t="shared" si="6"/>
        <v>3535.6094959299999</v>
      </c>
      <c r="V32" s="293">
        <f t="shared" si="6"/>
        <v>3529.0846774600004</v>
      </c>
      <c r="W32" s="293">
        <f t="shared" si="6"/>
        <v>3650.6122804000001</v>
      </c>
      <c r="X32" s="293">
        <f t="shared" ref="X32" si="7">+X30+X21</f>
        <v>3612.3664590699996</v>
      </c>
      <c r="Y32" s="293">
        <v>105.72785749999957</v>
      </c>
      <c r="Z32" s="300">
        <v>3.0150771012633859E-2</v>
      </c>
      <c r="AA32" s="255"/>
      <c r="AB32" s="277"/>
    </row>
    <row r="33" spans="2:28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75"/>
      <c r="Z33" s="304"/>
    </row>
    <row r="34" spans="2:28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f t="shared" ref="G34:R34" si="8">SUM(G35:G36)</f>
        <v>111.6026572</v>
      </c>
      <c r="H34" s="279">
        <f t="shared" si="8"/>
        <v>50.332738130000003</v>
      </c>
      <c r="I34" s="279">
        <f t="shared" si="8"/>
        <v>50.031944189999997</v>
      </c>
      <c r="J34" s="279">
        <f t="shared" si="8"/>
        <v>111.31042359</v>
      </c>
      <c r="K34" s="279">
        <f t="shared" si="8"/>
        <v>111.54905297000001</v>
      </c>
      <c r="L34" s="279">
        <f t="shared" si="8"/>
        <v>111.40371528</v>
      </c>
      <c r="M34" s="279">
        <f t="shared" si="8"/>
        <v>28.24651338</v>
      </c>
      <c r="N34" s="279">
        <f t="shared" si="8"/>
        <v>47.584581499999999</v>
      </c>
      <c r="O34" s="279">
        <f t="shared" si="8"/>
        <v>110.21341760999999</v>
      </c>
      <c r="P34" s="279">
        <f t="shared" si="8"/>
        <v>110.77644478000001</v>
      </c>
      <c r="Q34" s="279">
        <f t="shared" si="8"/>
        <v>111.35807638999999</v>
      </c>
      <c r="R34" s="279">
        <f t="shared" si="8"/>
        <v>102.21026722000002</v>
      </c>
      <c r="S34" s="279">
        <f t="shared" ref="S34:X34" si="9">SUM(S35:S36)</f>
        <v>101.92191385000001</v>
      </c>
      <c r="T34" s="279">
        <f t="shared" si="9"/>
        <v>81.332259669999999</v>
      </c>
      <c r="U34" s="279">
        <f t="shared" si="9"/>
        <v>81.359386400000005</v>
      </c>
      <c r="V34" s="279">
        <f t="shared" si="9"/>
        <v>81.271023409999998</v>
      </c>
      <c r="W34" s="279">
        <f t="shared" si="9"/>
        <v>81.326989890000007</v>
      </c>
      <c r="X34" s="279">
        <f t="shared" si="9"/>
        <v>81.687555979999985</v>
      </c>
      <c r="Y34" s="279">
        <v>0.35529630999998574</v>
      </c>
      <c r="Z34" s="305">
        <v>4.3684549211047141E-3</v>
      </c>
      <c r="AA34" s="255"/>
      <c r="AB34" s="277"/>
    </row>
    <row r="35" spans="2:28" x14ac:dyDescent="0.2">
      <c r="B35" s="294" t="s">
        <v>289</v>
      </c>
      <c r="C35" s="275">
        <v>76</v>
      </c>
      <c r="D35" s="292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102.21026722000002</v>
      </c>
      <c r="S35" s="275">
        <v>101.92191385000001</v>
      </c>
      <c r="T35" s="275">
        <v>81.332259669999999</v>
      </c>
      <c r="U35" s="275">
        <v>81.359386400000005</v>
      </c>
      <c r="V35" s="275">
        <v>81.271023409999998</v>
      </c>
      <c r="W35" s="275">
        <v>81.326989890000007</v>
      </c>
      <c r="X35" s="275">
        <v>81.687555979999985</v>
      </c>
      <c r="Y35" s="275">
        <v>0.35529630999998574</v>
      </c>
      <c r="Z35" s="301">
        <v>4.3684549211047141E-3</v>
      </c>
      <c r="AA35" s="255"/>
      <c r="AB35" s="277"/>
    </row>
    <row r="36" spans="2:28" x14ac:dyDescent="0.2">
      <c r="B36" s="294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75">
        <v>0</v>
      </c>
      <c r="T36" s="275">
        <v>0</v>
      </c>
      <c r="U36" s="275">
        <v>0</v>
      </c>
      <c r="V36" s="275">
        <v>0</v>
      </c>
      <c r="W36" s="275">
        <v>0</v>
      </c>
      <c r="X36" s="275">
        <v>0</v>
      </c>
      <c r="Y36" s="275">
        <v>0</v>
      </c>
      <c r="Z36" s="301">
        <v>0</v>
      </c>
      <c r="AA36" s="255"/>
      <c r="AB36" s="277"/>
    </row>
    <row r="37" spans="2:28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</row>
    <row r="38" spans="2:28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Y38" s="255"/>
      <c r="Z38" s="255"/>
    </row>
    <row r="39" spans="2:28" x14ac:dyDescent="0.25">
      <c r="B39" s="1" t="s">
        <v>290</v>
      </c>
    </row>
  </sheetData>
  <mergeCells count="4">
    <mergeCell ref="B1:Z1"/>
    <mergeCell ref="B2:Z2"/>
    <mergeCell ref="B3:Z3"/>
    <mergeCell ref="B4:Z4"/>
  </mergeCells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319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9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9">
        <v>0.41346062012384538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1.6081926952776E-2</v>
      </c>
      <c r="C12" s="312">
        <v>0.05</v>
      </c>
      <c r="D12" s="320">
        <v>5.2403359258654574E-2</v>
      </c>
    </row>
    <row r="13" spans="1:4" x14ac:dyDescent="0.25">
      <c r="A13" s="260" t="s">
        <v>269</v>
      </c>
      <c r="B13" s="269">
        <v>0.12706483784308581</v>
      </c>
      <c r="C13" s="312">
        <v>0.13</v>
      </c>
      <c r="D13" s="320">
        <v>0.13486685488740824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9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316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9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9">
        <v>0.37479495894559872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1.5053520588123712E-2</v>
      </c>
      <c r="C12" s="312">
        <v>0.05</v>
      </c>
      <c r="D12" s="320">
        <v>5.6211087377032252E-2</v>
      </c>
    </row>
    <row r="13" spans="1:4" x14ac:dyDescent="0.25">
      <c r="A13" s="260" t="s">
        <v>269</v>
      </c>
      <c r="B13" s="269">
        <v>0.11774700441232241</v>
      </c>
      <c r="C13" s="312">
        <v>0.15</v>
      </c>
      <c r="D13" s="320">
        <v>0.14683964123371271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9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119</v>
      </c>
      <c r="B1" s="330"/>
      <c r="C1" s="330"/>
      <c r="D1" s="330"/>
    </row>
    <row r="2" spans="1:4" ht="18.75" x14ac:dyDescent="0.25">
      <c r="A2" s="330" t="s">
        <v>261</v>
      </c>
      <c r="B2" s="330"/>
      <c r="C2" s="330"/>
      <c r="D2" s="330"/>
    </row>
    <row r="3" spans="1:4" ht="18.75" x14ac:dyDescent="0.25">
      <c r="A3" s="330" t="s">
        <v>313</v>
      </c>
      <c r="B3" s="330"/>
      <c r="C3" s="330"/>
      <c r="D3" s="330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298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298">
        <v>0.37622342900957495</v>
      </c>
    </row>
    <row r="10" spans="1:4" x14ac:dyDescent="0.25">
      <c r="A10" s="262" t="s">
        <v>267</v>
      </c>
      <c r="B10" s="309"/>
      <c r="C10" s="309"/>
      <c r="D10" s="263"/>
    </row>
    <row r="11" spans="1:4" s="259" customFormat="1" x14ac:dyDescent="0.25">
      <c r="A11" s="256"/>
      <c r="B11" s="310"/>
      <c r="C11" s="310"/>
      <c r="D11" s="264"/>
    </row>
    <row r="12" spans="1:4" x14ac:dyDescent="0.25">
      <c r="A12" s="260" t="s">
        <v>268</v>
      </c>
      <c r="B12" s="269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60" t="s">
        <v>269</v>
      </c>
      <c r="B13" s="269">
        <v>0.12870342636231211</v>
      </c>
      <c r="C13" s="312">
        <v>0.14179836886725192</v>
      </c>
      <c r="D13" s="297">
        <v>0.16794587236705785</v>
      </c>
    </row>
    <row r="14" spans="1:4" x14ac:dyDescent="0.25">
      <c r="A14" s="262" t="s">
        <v>270</v>
      </c>
      <c r="B14" s="309"/>
      <c r="C14" s="313"/>
      <c r="D14" s="263"/>
    </row>
    <row r="15" spans="1:4" s="259" customFormat="1" x14ac:dyDescent="0.25">
      <c r="A15" s="256"/>
      <c r="B15" s="310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298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2022-08-30T14:19:57Z</dcterms:modified>
</cp:coreProperties>
</file>