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12-2019\archivos por separados dic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22" l="1"/>
  <c r="P8" i="22"/>
  <c r="O34" i="22" l="1"/>
  <c r="O14" i="22"/>
  <c r="O21" i="22"/>
  <c r="O30" i="22"/>
  <c r="O32" i="22"/>
  <c r="Q36" i="22"/>
  <c r="P36" i="22"/>
  <c r="Q35" i="22"/>
  <c r="P35" i="22"/>
  <c r="Q29" i="22"/>
  <c r="P29" i="22"/>
  <c r="Q28" i="22"/>
  <c r="P28" i="22"/>
  <c r="Q27" i="22"/>
  <c r="P27" i="22"/>
  <c r="Q26" i="22"/>
  <c r="P26" i="22"/>
  <c r="Q25" i="22"/>
  <c r="P25" i="22"/>
  <c r="Q20" i="22"/>
  <c r="P20" i="22"/>
  <c r="Q19" i="22"/>
  <c r="P19" i="22"/>
  <c r="Q18" i="22"/>
  <c r="P18" i="22"/>
  <c r="Q13" i="22"/>
  <c r="P13" i="22"/>
  <c r="P12" i="22"/>
  <c r="P11" i="22"/>
  <c r="Q10" i="22"/>
  <c r="P10" i="22"/>
  <c r="Q9" i="22"/>
  <c r="P9" i="22"/>
  <c r="Q8" i="22"/>
  <c r="N34" i="22" l="1"/>
  <c r="N30" i="22"/>
  <c r="N21" i="22"/>
  <c r="N14" i="22"/>
  <c r="N32" i="22" l="1"/>
  <c r="M34" i="22" l="1"/>
  <c r="M30" i="22"/>
  <c r="M32" i="22" s="1"/>
  <c r="M21" i="22"/>
  <c r="M14" i="22"/>
  <c r="L34" i="22" l="1"/>
  <c r="L30" i="22"/>
  <c r="L21" i="22"/>
  <c r="L14" i="22"/>
  <c r="L32" i="22" l="1"/>
  <c r="K34" i="22" l="1"/>
  <c r="K21" i="22"/>
  <c r="K32" i="22"/>
  <c r="K30" i="22"/>
  <c r="K14" i="22"/>
  <c r="Q32" i="22" l="1"/>
  <c r="P32" i="22"/>
  <c r="Q21" i="22"/>
  <c r="P21" i="22"/>
  <c r="Q14" i="22"/>
  <c r="P14" i="22"/>
  <c r="P34" i="22"/>
  <c r="Q34" i="22"/>
  <c r="P30" i="22"/>
  <c r="Q30" i="22"/>
  <c r="J34" i="22" l="1"/>
  <c r="J30" i="22"/>
  <c r="J21" i="22" l="1"/>
  <c r="J14" i="22"/>
  <c r="J32" i="22" l="1"/>
  <c r="I14" i="22" l="1"/>
  <c r="I21" i="22" l="1"/>
  <c r="I30" i="22"/>
  <c r="I34" i="22"/>
  <c r="I32" i="22" l="1"/>
  <c r="H14" i="22" l="1"/>
  <c r="H21" i="22" l="1"/>
  <c r="H30" i="22"/>
  <c r="H34" i="22"/>
  <c r="H32" i="22" l="1"/>
  <c r="G14" i="22" l="1"/>
  <c r="G21" i="22"/>
  <c r="G30" i="22"/>
  <c r="G34" i="22"/>
  <c r="G32" i="22" l="1"/>
  <c r="F34" i="22" l="1"/>
  <c r="F30" i="22"/>
  <c r="F21" i="22"/>
  <c r="F14" i="22"/>
  <c r="F32" i="22" l="1"/>
  <c r="AE8" i="8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<sst xmlns="http://schemas.openxmlformats.org/spreadsheetml/2006/main" count="558" uniqueCount="309">
  <si>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</si>
  <si>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</si>
  <si>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</si>
  <si>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</si>
  <si>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</si>
  <si>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</si>
  <si>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</si>
  <si>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</si>
  <si>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</si>
  <si>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</si>
  <si>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</si>
  <si>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</si>
  <si>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</si>
  <si>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</si>
  <si>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</si>
  <si>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</si>
  <si>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</si>
  <si>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</si>
  <si>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</si>
  <si>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</si>
  <si>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</si>
  <si>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</si>
  <si>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</si>
  <si>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</si>
  <si>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</si>
  <si>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</si>
  <si>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</si>
  <si>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</si>
  <si>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</si>
  <si>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</si>
  <si>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</si>
  <si>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</si>
  <si>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</si>
  <si>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</si>
  <si>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</si>
  <si>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</si>
  <si>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</si>
  <si>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</si>
  <si>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</si>
  <si>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</si>
  <si>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</si>
  <si>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</si>
  <si>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</si>
  <si>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</si>
  <si>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</si>
  <si>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</si>
  <si>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</si>
  <si>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</si>
  <si>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</si>
  <si>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</si>
  <si>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</si>
  <si>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</si>
  <si>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</si>
  <si>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</si>
  <si>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</si>
  <si>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</si>
  <si>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</si>
  <si>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</si>
  <si>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</si>
  <si>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</si>
  <si>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</si>
  <si>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</si>
  <si>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</si>
  <si>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</si>
  <si>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</si>
  <si>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</si>
  <si>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</si>
  <si>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</si>
  <si>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</si>
  <si>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</si>
  <si>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</si>
  <si>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</si>
  <si>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</si>
  <si>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</si>
  <si>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</si>
  <si>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</si>
  <si>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</si>
  <si>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</si>
  <si>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</si>
  <si>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</si>
  <si>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</si>
  <si>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</si>
  <si>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</si>
  <si>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</si>
  <si>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</si>
  <si>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</si>
  <si>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</si>
  <si>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</si>
  <si>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</si>
  <si>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</si>
  <si>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</si>
  <si>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</si>
  <si>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</si>
  <si>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</si>
  <si>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</si>
  <si>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</si>
  <si>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</si>
  <si>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</si>
  <si>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</si>
  <si>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</si>
  <si>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</si>
  <si>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</si>
  <si>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</si>
  <si>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</si>
  <si>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</si>
  <si>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</si>
  <si>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</si>
  <si>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</si>
  <si>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</si>
  <si>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</si>
  <si>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</si>
  <si>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</si>
  <si>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</si>
  <si>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</si>
  <si>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</si>
  <si>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</si>
  <si>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</si>
  <si>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</si>
  <si>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</si>
  <si>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</si>
  <si>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</si>
  <si>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</si>
  <si>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</si>
  <si>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</si>
  <si>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</si>
  <si>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</si>
  <si>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</si>
  <si>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</si>
  <si>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</si>
  <si>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</si>
  <si>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</si>
  <si>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</si>
  <si>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</si>
  <si>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</si>
  <si>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</si>
  <si>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</si>
  <si>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</si>
  <si>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</si>
  <si>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</si>
  <si>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</si>
  <si>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</si>
  <si>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</si>
  <si>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</si>
  <si>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</si>
  <si>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</si>
  <si>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</si>
  <si>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</si>
  <si>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</si>
  <si>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</si>
  <si>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</si>
  <si>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</si>
  <si>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</si>
  <si>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</si>
  <si>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</si>
  <si>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</si>
  <si>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</si>
  <si>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</si>
  <si>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</si>
  <si>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</si>
  <si>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</si>
  <si>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</si>
  <si>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</si>
  <si>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</si>
  <si>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</si>
  <si>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</si>
  <si>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</si>
  <si>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</si>
  <si>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</si>
  <si>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</si>
  <si>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</si>
  <si>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</si>
  <si>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</si>
  <si>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</si>
  <si>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</si>
  <si>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</si>
  <si>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</si>
  <si>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</si>
  <si>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</si>
  <si>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</si>
  <si>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</si>
  <si>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</si>
  <si>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</si>
  <si>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</si>
  <si>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</si>
  <si>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</si>
  <si>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</si>
  <si>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</si>
  <si>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</si>
  <si>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</si>
  <si>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</si>
  <si>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</si>
  <si>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</si>
  <si>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</si>
  <si>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</si>
  <si>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</si>
  <si>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</si>
  <si>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</si>
  <si>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</si>
  <si>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</si>
  <si>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</si>
  <si>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</si>
  <si>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</si>
  <si>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</si>
  <si>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</si>
  <si>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</si>
  <si>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</si>
  <si>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</si>
  <si>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</si>
  <si>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</si>
  <si>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</si>
  <si>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</si>
  <si>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</si>
  <si>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</si>
  <si>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</si>
  <si>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</si>
  <si>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</si>
  <si>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</si>
  <si>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</si>
  <si>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</si>
  <si>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</si>
  <si>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</si>
  <si>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</si>
  <si>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</si>
  <si>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</si>
  <si>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</si>
  <si>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</si>
  <si>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</si>
  <si>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</si>
  <si>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</si>
  <si>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</si>
  <si>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</si>
  <si>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</si>
  <si>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</si>
  <si>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</si>
  <si>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</si>
  <si>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</si>
  <si>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</si>
  <si>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</si>
  <si>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</si>
  <si>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</si>
  <si>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</si>
  <si>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</si>
  <si>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</si>
  <si>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</si>
  <si>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</si>
  <si>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</si>
  <si>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</si>
  <si>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</si>
  <si>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</si>
  <si>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</si>
  <si>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</si>
  <si>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</si>
  <si>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</si>
  <si>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</si>
  <si>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</si>
  <si>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</si>
  <si>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</si>
  <si>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</si>
  <si>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</si>
  <si>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</si>
  <si>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</si>
  <si>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</si>
  <si>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</si>
  <si>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</si>
  <si>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</si>
  <si>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</si>
  <si>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</si>
  <si>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</si>
  <si>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</si>
  <si>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</si>
  <si>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</si>
  <si>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</si>
  <si>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</si>
  <si>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</si>
  <si>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</si>
  <si>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</si>
  <si>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</si>
  <si>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</si>
  <si>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</si>
  <si>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</si>
  <si>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</si>
  <si>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</si>
  <si>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</si>
  <si>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</si>
  <si>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</si>
  <si>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</si>
  <si>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</si>
  <si>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</si>
  <si>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</si>
  <si>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</si>
  <si>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</si>
  <si>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</si>
  <si>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</si>
  <si>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</si>
  <si>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</si>
  <si>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</si>
  <si>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</si>
  <si>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</si>
  <si>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</si>
  <si>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</si>
  <si>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</si>
  <si>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</si>
  <si>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</si>
  <si>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</si>
  <si>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</si>
  <si>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</si>
  <si>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</si>
  <si>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Diciembre 2018/ Diciembre 2019</t>
  </si>
  <si>
    <t>Bancos Dic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</si>
</sst>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8" xfId="1" applyNumberFormat="1" applyFont="1" applyBorder="1" applyAlignment="1">
      <alignment horizontal="center" vertical="center"/>
    </xf>
    <xf numFmtId="164" fontId="5" fillId="0" borderId="69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8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8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2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2" xfId="7" applyNumberFormat="1" applyFont="1" applyBorder="1" applyAlignment="1">
      <alignment horizontal="right" vertical="center"/>
    </xf>
    <xf numFmtId="165" fontId="30" fillId="0" borderId="68" xfId="7" applyNumberFormat="1" applyFont="1" applyFill="1" applyBorder="1"/>
    <xf numFmtId="43" fontId="5" fillId="0" borderId="68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1" xfId="7" applyNumberFormat="1" applyFont="1" applyFill="1" applyBorder="1"/>
    <xf numFmtId="165" fontId="29" fillId="0" borderId="68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65" fontId="4" fillId="0" borderId="70" xfId="7" applyNumberFormat="1" applyFont="1" applyBorder="1" applyAlignment="1">
      <alignment horizontal="right" vertical="center" indent="2"/>
    </xf>
    <xf numFmtId="9" fontId="4" fillId="0" borderId="70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0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1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0" t="s">
        <v>140</v>
      </c>
      <c r="B2" s="74"/>
      <c r="C2" s="75"/>
      <c r="D2" s="76"/>
    </row>
    <row r="3" spans="1:5" s="77" customFormat="1" ht="66.599999999999994" customHeight="1" thickBot="1" x14ac:dyDescent="0.3">
      <c r="A3" s="321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3" t="s">
        <v>253</v>
      </c>
      <c r="D2" s="323"/>
    </row>
    <row r="3" spans="2:31" s="225" customFormat="1" ht="10.15" customHeight="1" x14ac:dyDescent="0.2"/>
    <row r="4" spans="2:31" s="225" customFormat="1" ht="24" customHeight="1" x14ac:dyDescent="0.2">
      <c r="B4" s="322"/>
      <c r="C4" s="322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4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11" sqref="P11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bestFit="1" customWidth="1"/>
    <col min="12" max="12" width="12.42578125" style="1" bestFit="1" customWidth="1"/>
    <col min="13" max="13" width="11" style="1" bestFit="1" customWidth="1"/>
    <col min="14" max="14" width="12" style="1" bestFit="1" customWidth="1"/>
    <col min="15" max="15" width="10.7109375" style="1" bestFit="1" customWidth="1"/>
    <col min="16" max="16" width="9.28515625" style="1" bestFit="1" customWidth="1"/>
    <col min="17" max="17" width="11.28515625" style="1" bestFit="1" customWidth="1"/>
    <col min="18" max="16384" width="11.42578125" style="1"/>
  </cols>
  <sheetData>
    <row r="1" spans="2:20" ht="18.75" x14ac:dyDescent="0.25">
      <c r="B1" s="324" t="s">
        <v>119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20" ht="18.75" x14ac:dyDescent="0.25">
      <c r="B2" s="324" t="s">
        <v>273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</row>
    <row r="3" spans="2:20" ht="18.75" x14ac:dyDescent="0.25">
      <c r="B3" s="324" t="s">
        <v>274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</row>
    <row r="4" spans="2:20" ht="18.75" x14ac:dyDescent="0.25">
      <c r="B4" s="324" t="s">
        <v>307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</row>
    <row r="5" spans="2:20" ht="18.75" x14ac:dyDescent="0.25">
      <c r="B5" s="269"/>
      <c r="C5" s="291"/>
      <c r="D5" s="269"/>
      <c r="E5" s="292"/>
      <c r="F5" s="298"/>
      <c r="G5" s="299"/>
      <c r="H5" s="308"/>
      <c r="I5" s="308"/>
      <c r="J5" s="308"/>
      <c r="K5" s="308"/>
      <c r="L5" s="308"/>
      <c r="M5" s="308"/>
      <c r="N5" s="308"/>
      <c r="O5" s="308"/>
      <c r="P5" s="269"/>
      <c r="Q5" s="269"/>
    </row>
    <row r="6" spans="2:20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308</v>
      </c>
      <c r="P6" s="270" t="s">
        <v>259</v>
      </c>
      <c r="Q6" s="305" t="s">
        <v>260</v>
      </c>
    </row>
    <row r="7" spans="2:20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5"/>
      <c r="Q7" s="272"/>
    </row>
    <row r="8" spans="2:20" x14ac:dyDescent="0.2">
      <c r="B8" s="273" t="s">
        <v>4</v>
      </c>
      <c r="C8" s="274">
        <v>1176.2</v>
      </c>
      <c r="D8" s="274">
        <v>1026</v>
      </c>
      <c r="E8" s="274">
        <v>912</v>
      </c>
      <c r="F8" s="274">
        <v>1066.5752136399999</v>
      </c>
      <c r="G8" s="274">
        <v>1249.08376426</v>
      </c>
      <c r="H8" s="274">
        <v>887.41410625000003</v>
      </c>
      <c r="I8" s="274">
        <v>1073.05433978</v>
      </c>
      <c r="J8" s="274">
        <v>1109.75681042</v>
      </c>
      <c r="K8" s="274">
        <v>1052.7994272999999</v>
      </c>
      <c r="L8" s="274">
        <v>1157.1782192000001</v>
      </c>
      <c r="M8" s="274">
        <v>1308.0418380799999</v>
      </c>
      <c r="N8" s="274">
        <v>1055.85715523</v>
      </c>
      <c r="O8" s="274">
        <v>1036.75530065</v>
      </c>
      <c r="P8" s="275">
        <f>+O8-K8</f>
        <v>-16.044126649999953</v>
      </c>
      <c r="Q8" s="303">
        <f>+O8/K8-1</f>
        <v>-1.5239490290326785E-2</v>
      </c>
      <c r="T8" s="276"/>
    </row>
    <row r="9" spans="2:20" x14ac:dyDescent="0.2">
      <c r="B9" s="273" t="s">
        <v>5</v>
      </c>
      <c r="C9" s="274">
        <v>21359</v>
      </c>
      <c r="D9" s="274">
        <v>19933</v>
      </c>
      <c r="E9" s="274">
        <v>19022.22</v>
      </c>
      <c r="F9" s="274">
        <v>17830.217210272</v>
      </c>
      <c r="G9" s="274">
        <v>17248.454385775</v>
      </c>
      <c r="H9" s="274">
        <v>16138.906089702999</v>
      </c>
      <c r="I9" s="274">
        <v>15376.215879049998</v>
      </c>
      <c r="J9" s="274">
        <v>14564.71862591</v>
      </c>
      <c r="K9" s="274">
        <v>16787.187124758475</v>
      </c>
      <c r="L9" s="274">
        <v>15747.702232040001</v>
      </c>
      <c r="M9" s="274">
        <v>16152.939467155002</v>
      </c>
      <c r="N9" s="274">
        <v>16855.788248359997</v>
      </c>
      <c r="O9" s="274">
        <v>19298.726791379999</v>
      </c>
      <c r="P9" s="275">
        <f t="shared" ref="P9:P36" si="0">+O9-K9</f>
        <v>2511.5396666215238</v>
      </c>
      <c r="Q9" s="303">
        <f t="shared" ref="Q9:Q36" si="1">+O9/K9-1</f>
        <v>0.1496105123482776</v>
      </c>
    </row>
    <row r="10" spans="2:20" x14ac:dyDescent="0.2">
      <c r="B10" s="273" t="s">
        <v>291</v>
      </c>
      <c r="C10" s="274">
        <v>74893</v>
      </c>
      <c r="D10" s="274">
        <v>74501</v>
      </c>
      <c r="E10" s="274">
        <v>74239.289999999994</v>
      </c>
      <c r="F10" s="274">
        <v>74863.776397135996</v>
      </c>
      <c r="G10" s="274">
        <v>75479.484725693997</v>
      </c>
      <c r="H10" s="274">
        <v>74759.263027709996</v>
      </c>
      <c r="I10" s="274">
        <v>75788.898320534005</v>
      </c>
      <c r="J10" s="274">
        <v>76784.253876716</v>
      </c>
      <c r="K10" s="274">
        <v>77213.187270827999</v>
      </c>
      <c r="L10" s="274">
        <v>77120.961658903005</v>
      </c>
      <c r="M10" s="274">
        <v>76570.830459941004</v>
      </c>
      <c r="N10" s="274">
        <v>76576.578070489006</v>
      </c>
      <c r="O10" s="274">
        <v>76133.674285835004</v>
      </c>
      <c r="P10" s="275">
        <f t="shared" si="0"/>
        <v>-1079.5129849929945</v>
      </c>
      <c r="Q10" s="303">
        <f t="shared" si="1"/>
        <v>-1.398094060288646E-2</v>
      </c>
      <c r="R10" s="255"/>
      <c r="S10" s="276"/>
    </row>
    <row r="11" spans="2:20" x14ac:dyDescent="0.2">
      <c r="B11" s="273" t="s">
        <v>6</v>
      </c>
      <c r="C11" s="274">
        <v>19946</v>
      </c>
      <c r="D11" s="274">
        <v>20557</v>
      </c>
      <c r="E11" s="274">
        <v>20687.55</v>
      </c>
      <c r="F11" s="274">
        <v>21606.716139323598</v>
      </c>
      <c r="G11" s="274">
        <v>21584.3659783</v>
      </c>
      <c r="H11" s="274">
        <v>21517.719241691</v>
      </c>
      <c r="I11" s="274">
        <v>21180.798686765898</v>
      </c>
      <c r="J11" s="274">
        <v>21450.4844396687</v>
      </c>
      <c r="K11" s="274">
        <v>21690.210771240902</v>
      </c>
      <c r="L11" s="274">
        <v>22244.719413608</v>
      </c>
      <c r="M11" s="274">
        <v>21735.415892098001</v>
      </c>
      <c r="N11" s="274">
        <v>22680.699471995998</v>
      </c>
      <c r="O11" s="274">
        <v>23222.061051891</v>
      </c>
      <c r="P11" s="275">
        <f t="shared" si="0"/>
        <v>1531.8502806500983</v>
      </c>
      <c r="Q11" s="303">
        <f>+O11/K11-1</f>
        <v>7.0624038503174891E-2</v>
      </c>
      <c r="R11" s="255"/>
      <c r="S11" s="276"/>
    </row>
    <row r="12" spans="2:20" x14ac:dyDescent="0.2">
      <c r="B12" s="273" t="s">
        <v>275</v>
      </c>
      <c r="C12" s="274">
        <v>0</v>
      </c>
      <c r="D12" s="274">
        <v>0</v>
      </c>
      <c r="E12" s="274">
        <v>0</v>
      </c>
      <c r="F12" s="274">
        <v>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4">
        <v>0</v>
      </c>
      <c r="P12" s="275">
        <f t="shared" si="0"/>
        <v>0</v>
      </c>
      <c r="Q12" s="303">
        <v>0</v>
      </c>
      <c r="R12" s="255"/>
      <c r="S12" s="276"/>
    </row>
    <row r="13" spans="2:20" x14ac:dyDescent="0.2">
      <c r="B13" s="273" t="s">
        <v>7</v>
      </c>
      <c r="C13" s="285">
        <v>3665</v>
      </c>
      <c r="D13" s="285">
        <v>4119</v>
      </c>
      <c r="E13" s="275">
        <v>3906.49</v>
      </c>
      <c r="F13" s="285">
        <v>4203.7700461309996</v>
      </c>
      <c r="G13" s="285">
        <v>4175.2207150100003</v>
      </c>
      <c r="H13" s="285">
        <v>4442.0327057909999</v>
      </c>
      <c r="I13" s="285">
        <v>4470.7115742440001</v>
      </c>
      <c r="J13" s="287">
        <v>4614.1326235500001</v>
      </c>
      <c r="K13" s="287">
        <v>4740.5007184899996</v>
      </c>
      <c r="L13" s="287">
        <v>5217.5709402109997</v>
      </c>
      <c r="M13" s="287">
        <v>5261.4271478459996</v>
      </c>
      <c r="N13" s="287">
        <v>5393.7738278710003</v>
      </c>
      <c r="O13" s="287">
        <v>5299.1481701049997</v>
      </c>
      <c r="P13" s="275">
        <f t="shared" si="0"/>
        <v>558.64745161500014</v>
      </c>
      <c r="Q13" s="303">
        <f t="shared" si="1"/>
        <v>0.1178456633148548</v>
      </c>
      <c r="R13" s="255"/>
      <c r="S13" s="276"/>
    </row>
    <row r="14" spans="2:20" s="279" customFormat="1" ht="15.75" thickBot="1" x14ac:dyDescent="0.3">
      <c r="B14" s="277" t="s">
        <v>276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" si="3">SUM(O8:O13)</f>
        <v>124990.36559986099</v>
      </c>
      <c r="P14" s="294">
        <f t="shared" si="0"/>
        <v>3506.4802872436121</v>
      </c>
      <c r="Q14" s="302">
        <f t="shared" si="1"/>
        <v>2.886374829237881E-2</v>
      </c>
      <c r="R14" s="276"/>
      <c r="S14" s="276"/>
    </row>
    <row r="15" spans="2:20" ht="15.75" thickTop="1" x14ac:dyDescent="0.25">
      <c r="B15" s="273"/>
      <c r="C15" s="274"/>
      <c r="D15" s="274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74"/>
      <c r="Q15" s="274"/>
    </row>
    <row r="16" spans="2:20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0"/>
      <c r="K16" s="280"/>
      <c r="L16" s="280"/>
      <c r="M16" s="280"/>
      <c r="N16" s="280"/>
      <c r="O16" s="280"/>
      <c r="P16" s="280"/>
      <c r="Q16" s="280"/>
    </row>
    <row r="17" spans="2:19" x14ac:dyDescent="0.25">
      <c r="B17" s="273"/>
      <c r="C17" s="274"/>
      <c r="D17" s="274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74"/>
      <c r="Q17" s="274"/>
    </row>
    <row r="18" spans="2:19" x14ac:dyDescent="0.2">
      <c r="B18" s="273" t="s">
        <v>8</v>
      </c>
      <c r="C18" s="274">
        <v>85991</v>
      </c>
      <c r="D18" s="274">
        <v>85451</v>
      </c>
      <c r="E18" s="274">
        <v>84842.4</v>
      </c>
      <c r="F18" s="274">
        <v>83560.317112714794</v>
      </c>
      <c r="G18" s="274">
        <v>84279.507944764802</v>
      </c>
      <c r="H18" s="274">
        <v>83401.528434394801</v>
      </c>
      <c r="I18" s="274">
        <v>82315.831366689803</v>
      </c>
      <c r="J18" s="274">
        <v>81689.846947012804</v>
      </c>
      <c r="K18" s="274">
        <v>83464.9650232438</v>
      </c>
      <c r="L18" s="274">
        <v>84015.743620942798</v>
      </c>
      <c r="M18" s="274">
        <v>83928.9881432728</v>
      </c>
      <c r="N18" s="274">
        <v>85003.014184472806</v>
      </c>
      <c r="O18" s="274">
        <v>88056.9446555217</v>
      </c>
      <c r="P18" s="275">
        <f t="shared" si="0"/>
        <v>4591.9796322779002</v>
      </c>
      <c r="Q18" s="303">
        <f t="shared" si="1"/>
        <v>5.5016852052823584E-2</v>
      </c>
      <c r="R18" s="255"/>
      <c r="S18" s="276"/>
    </row>
    <row r="19" spans="2:19" x14ac:dyDescent="0.2">
      <c r="B19" s="273" t="s">
        <v>278</v>
      </c>
      <c r="C19" s="274">
        <v>18618</v>
      </c>
      <c r="D19" s="274">
        <v>17409</v>
      </c>
      <c r="E19" s="274">
        <v>16639.59</v>
      </c>
      <c r="F19" s="274">
        <v>17912.021214389999</v>
      </c>
      <c r="G19" s="274">
        <v>17724.904770509998</v>
      </c>
      <c r="H19" s="274">
        <v>16974.273133679999</v>
      </c>
      <c r="I19" s="274">
        <v>17737.21641737</v>
      </c>
      <c r="J19" s="274">
        <v>18837.396473330002</v>
      </c>
      <c r="K19" s="274">
        <v>19970.342348689999</v>
      </c>
      <c r="L19" s="274">
        <v>18533.270680450001</v>
      </c>
      <c r="M19" s="274">
        <v>18008.499419780001</v>
      </c>
      <c r="N19" s="274">
        <v>17493.54817324</v>
      </c>
      <c r="O19" s="274">
        <v>17176.342425610001</v>
      </c>
      <c r="P19" s="275">
        <f t="shared" si="0"/>
        <v>-2793.9999230799986</v>
      </c>
      <c r="Q19" s="303">
        <f t="shared" si="1"/>
        <v>-0.13990746249091102</v>
      </c>
      <c r="R19" s="255"/>
      <c r="S19" s="276"/>
    </row>
    <row r="20" spans="2:19" x14ac:dyDescent="0.2">
      <c r="B20" s="273" t="s">
        <v>279</v>
      </c>
      <c r="C20" s="285">
        <v>2935</v>
      </c>
      <c r="D20" s="285">
        <v>3312</v>
      </c>
      <c r="E20" s="275">
        <v>2998.71</v>
      </c>
      <c r="F20" s="275">
        <v>3411.5088660767001</v>
      </c>
      <c r="G20" s="275">
        <v>3419.4556764772401</v>
      </c>
      <c r="H20" s="275">
        <v>3294.9074939100001</v>
      </c>
      <c r="I20" s="275">
        <v>3518.6016361305001</v>
      </c>
      <c r="J20" s="275">
        <v>3526.1124876604999</v>
      </c>
      <c r="K20" s="275">
        <v>3303.1121284105002</v>
      </c>
      <c r="L20" s="275">
        <v>3777.7982512304998</v>
      </c>
      <c r="M20" s="275">
        <v>3618.0997451899998</v>
      </c>
      <c r="N20" s="275">
        <v>4023.134816321</v>
      </c>
      <c r="O20" s="275">
        <v>3860.8618301000001</v>
      </c>
      <c r="P20" s="275">
        <f t="shared" si="0"/>
        <v>557.74970168949994</v>
      </c>
      <c r="Q20" s="303">
        <f t="shared" si="1"/>
        <v>0.1688558183938782</v>
      </c>
      <c r="R20" s="255"/>
      <c r="S20" s="276"/>
    </row>
    <row r="21" spans="2:19" s="279" customFormat="1" ht="15.75" thickBot="1" x14ac:dyDescent="0.3">
      <c r="B21" s="277" t="s">
        <v>280</v>
      </c>
      <c r="C21" s="294">
        <v>107544</v>
      </c>
      <c r="D21" s="294">
        <v>106172</v>
      </c>
      <c r="E21" s="294">
        <v>104480.7</v>
      </c>
      <c r="F21" s="294">
        <f t="shared" ref="F21:N21" si="4">SUM(F18:F20)</f>
        <v>104883.8471931815</v>
      </c>
      <c r="G21" s="294">
        <f t="shared" si="4"/>
        <v>105423.86839175204</v>
      </c>
      <c r="H21" s="294">
        <f t="shared" si="4"/>
        <v>103670.70906198479</v>
      </c>
      <c r="I21" s="294">
        <f t="shared" si="4"/>
        <v>103571.6494201903</v>
      </c>
      <c r="J21" s="294">
        <f t="shared" si="4"/>
        <v>104053.3559080033</v>
      </c>
      <c r="K21" s="294">
        <f t="shared" si="4"/>
        <v>106738.4195003443</v>
      </c>
      <c r="L21" s="294">
        <f t="shared" si="4"/>
        <v>106326.81255262331</v>
      </c>
      <c r="M21" s="294">
        <f t="shared" si="4"/>
        <v>105555.5873082428</v>
      </c>
      <c r="N21" s="294">
        <f t="shared" si="4"/>
        <v>106519.6971740338</v>
      </c>
      <c r="O21" s="294">
        <f t="shared" ref="O21" si="5">SUM(O18:O20)</f>
        <v>109094.14891123169</v>
      </c>
      <c r="P21" s="294">
        <f t="shared" si="0"/>
        <v>2355.7294108873903</v>
      </c>
      <c r="Q21" s="302">
        <f t="shared" si="1"/>
        <v>2.2070117038596404E-2</v>
      </c>
      <c r="R21" s="255"/>
      <c r="S21" s="276"/>
    </row>
    <row r="22" spans="2:19" ht="15.75" thickTop="1" x14ac:dyDescent="0.25">
      <c r="B22" s="273"/>
      <c r="C22" s="274"/>
      <c r="D22" s="274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74"/>
      <c r="Q22" s="304"/>
      <c r="R22" s="255"/>
    </row>
    <row r="23" spans="2:19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0"/>
      <c r="K23" s="280"/>
      <c r="L23" s="280"/>
      <c r="M23" s="280"/>
      <c r="N23" s="280"/>
      <c r="O23" s="280"/>
      <c r="P23" s="280"/>
      <c r="Q23" s="280"/>
      <c r="R23" s="255"/>
    </row>
    <row r="24" spans="2:19" x14ac:dyDescent="0.25">
      <c r="B24" s="273"/>
      <c r="C24" s="274"/>
      <c r="D24" s="274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74"/>
      <c r="Q24" s="304"/>
      <c r="R24" s="255"/>
    </row>
    <row r="25" spans="2:19" x14ac:dyDescent="0.2">
      <c r="B25" s="281" t="s">
        <v>281</v>
      </c>
      <c r="C25" s="274">
        <v>6564</v>
      </c>
      <c r="D25" s="274">
        <v>6586</v>
      </c>
      <c r="E25" s="274">
        <v>6249.34</v>
      </c>
      <c r="F25" s="274">
        <v>6276.7650254</v>
      </c>
      <c r="G25" s="274">
        <v>6000.5640000000003</v>
      </c>
      <c r="H25" s="274">
        <v>5983.5864159099992</v>
      </c>
      <c r="I25" s="274">
        <v>6060.1208550199999</v>
      </c>
      <c r="J25" s="274">
        <v>6057.2410954400002</v>
      </c>
      <c r="K25" s="274">
        <v>6246.0287726899996</v>
      </c>
      <c r="L25" s="274">
        <v>6236.0284131500002</v>
      </c>
      <c r="M25" s="274">
        <v>6126.1483085400005</v>
      </c>
      <c r="N25" s="274">
        <v>6216.3395837099997</v>
      </c>
      <c r="O25" s="274">
        <v>6201.1015487500008</v>
      </c>
      <c r="P25" s="275">
        <f t="shared" si="0"/>
        <v>-44.927223939998839</v>
      </c>
      <c r="Q25" s="303">
        <f t="shared" si="1"/>
        <v>-7.1929261895874452E-3</v>
      </c>
      <c r="R25" s="255"/>
      <c r="S25" s="276"/>
    </row>
    <row r="26" spans="2:19" x14ac:dyDescent="0.2">
      <c r="B26" s="281" t="s">
        <v>282</v>
      </c>
      <c r="C26" s="274">
        <v>141</v>
      </c>
      <c r="D26" s="274">
        <v>144</v>
      </c>
      <c r="E26" s="274">
        <v>351.39499999999998</v>
      </c>
      <c r="F26" s="274">
        <v>351.39499999999998</v>
      </c>
      <c r="G26" s="274">
        <v>347.81</v>
      </c>
      <c r="H26" s="274">
        <v>347.81</v>
      </c>
      <c r="I26" s="274">
        <v>377.72</v>
      </c>
      <c r="J26" s="274">
        <v>377.61</v>
      </c>
      <c r="K26" s="274">
        <v>377.54</v>
      </c>
      <c r="L26" s="274">
        <v>377.54</v>
      </c>
      <c r="M26" s="274">
        <v>377.95</v>
      </c>
      <c r="N26" s="274">
        <v>427.02</v>
      </c>
      <c r="O26" s="274">
        <v>427.02</v>
      </c>
      <c r="P26" s="275">
        <f t="shared" si="0"/>
        <v>49.479999999999961</v>
      </c>
      <c r="Q26" s="303">
        <f t="shared" si="1"/>
        <v>0.13105896063993216</v>
      </c>
      <c r="R26" s="255"/>
      <c r="S26" s="276"/>
    </row>
    <row r="27" spans="2:19" x14ac:dyDescent="0.2">
      <c r="B27" s="281" t="s">
        <v>283</v>
      </c>
      <c r="C27" s="274">
        <v>2302</v>
      </c>
      <c r="D27" s="274">
        <v>2264</v>
      </c>
      <c r="E27" s="274">
        <v>2550.7560000000003</v>
      </c>
      <c r="F27" s="274">
        <v>2470.4931235699996</v>
      </c>
      <c r="G27" s="274">
        <v>2440.1681056499997</v>
      </c>
      <c r="H27" s="274">
        <v>2428.22998508</v>
      </c>
      <c r="I27" s="274">
        <v>2429.4605679659999</v>
      </c>
      <c r="J27" s="274">
        <v>2377.9019159900013</v>
      </c>
      <c r="K27" s="274">
        <v>2344.8837654600002</v>
      </c>
      <c r="L27" s="274">
        <v>2372.82237682</v>
      </c>
      <c r="M27" s="274">
        <v>2526.3598135000002</v>
      </c>
      <c r="N27" s="274">
        <v>2530.2741824500008</v>
      </c>
      <c r="O27" s="274">
        <v>2533.7321753000001</v>
      </c>
      <c r="P27" s="275">
        <f t="shared" si="0"/>
        <v>188.84840983999993</v>
      </c>
      <c r="Q27" s="303">
        <f t="shared" si="1"/>
        <v>8.0536362877224876E-2</v>
      </c>
      <c r="R27" s="255"/>
      <c r="S27" s="276"/>
    </row>
    <row r="28" spans="2:19" x14ac:dyDescent="0.2">
      <c r="B28" s="281" t="s">
        <v>284</v>
      </c>
      <c r="C28" s="274">
        <v>63</v>
      </c>
      <c r="D28" s="274">
        <v>130</v>
      </c>
      <c r="E28" s="274">
        <v>163.82</v>
      </c>
      <c r="F28" s="274">
        <v>215.445281185</v>
      </c>
      <c r="G28" s="274">
        <v>164.50878250900001</v>
      </c>
      <c r="H28" s="274">
        <v>20.54631432</v>
      </c>
      <c r="I28" s="274">
        <v>-27.856442655999999</v>
      </c>
      <c r="J28" s="274">
        <v>-29.172437299999999</v>
      </c>
      <c r="K28" s="274">
        <v>-36.322841490000002</v>
      </c>
      <c r="L28" s="274">
        <v>99.543702870000004</v>
      </c>
      <c r="M28" s="274">
        <v>197.33442965899999</v>
      </c>
      <c r="N28" s="274">
        <v>221.51675839699999</v>
      </c>
      <c r="O28" s="274">
        <v>249.06089219500001</v>
      </c>
      <c r="P28" s="275">
        <f t="shared" si="0"/>
        <v>285.38373368500004</v>
      </c>
      <c r="Q28" s="303">
        <f t="shared" si="1"/>
        <v>-7.8568669734599004</v>
      </c>
      <c r="R28" s="255"/>
      <c r="S28" s="276"/>
    </row>
    <row r="29" spans="2:19" x14ac:dyDescent="0.2">
      <c r="B29" s="282" t="s">
        <v>285</v>
      </c>
      <c r="C29" s="285">
        <v>4425</v>
      </c>
      <c r="D29" s="285">
        <v>4840</v>
      </c>
      <c r="E29" s="275">
        <v>4972.41</v>
      </c>
      <c r="F29" s="285">
        <v>5373.1093829439997</v>
      </c>
      <c r="G29" s="285">
        <v>5359.6900890699999</v>
      </c>
      <c r="H29" s="285">
        <v>5294.4533961699999</v>
      </c>
      <c r="I29" s="285">
        <v>5478.5843992979999</v>
      </c>
      <c r="J29" s="285">
        <v>5686.4098960580004</v>
      </c>
      <c r="K29" s="285">
        <v>5813.3361165269998</v>
      </c>
      <c r="L29" s="287">
        <v>6075.385418289</v>
      </c>
      <c r="M29" s="287">
        <v>6245.2749454739997</v>
      </c>
      <c r="N29" s="287">
        <v>6647.8490746509997</v>
      </c>
      <c r="O29" s="287">
        <v>6485.3020718070002</v>
      </c>
      <c r="P29" s="275">
        <f t="shared" si="0"/>
        <v>671.96595528000034</v>
      </c>
      <c r="Q29" s="303">
        <f t="shared" si="1"/>
        <v>0.1155904186186032</v>
      </c>
      <c r="R29" s="255"/>
      <c r="S29" s="276"/>
    </row>
    <row r="30" spans="2:19" s="279" customFormat="1" ht="15.75" thickBot="1" x14ac:dyDescent="0.3">
      <c r="B30" s="277" t="s">
        <v>286</v>
      </c>
      <c r="C30" s="294">
        <v>13495</v>
      </c>
      <c r="D30" s="294">
        <v>13964</v>
      </c>
      <c r="E30" s="294">
        <v>14287.721000000001</v>
      </c>
      <c r="F30" s="294">
        <f t="shared" ref="F30:N30" si="6">SUM(F25:F29)</f>
        <v>14687.207813098999</v>
      </c>
      <c r="G30" s="294">
        <f t="shared" si="6"/>
        <v>14312.740977228999</v>
      </c>
      <c r="H30" s="294">
        <f t="shared" si="6"/>
        <v>14074.62611148</v>
      </c>
      <c r="I30" s="294">
        <f t="shared" si="6"/>
        <v>14318.029379627998</v>
      </c>
      <c r="J30" s="294">
        <f t="shared" si="6"/>
        <v>14469.990470188</v>
      </c>
      <c r="K30" s="294">
        <f t="shared" si="6"/>
        <v>14745.465813186998</v>
      </c>
      <c r="L30" s="294">
        <f t="shared" si="6"/>
        <v>15161.319911129001</v>
      </c>
      <c r="M30" s="294">
        <f t="shared" si="6"/>
        <v>15473.067497173</v>
      </c>
      <c r="N30" s="294">
        <f t="shared" si="6"/>
        <v>16042.999599208</v>
      </c>
      <c r="O30" s="294">
        <f t="shared" ref="O30" si="7">SUM(O25:O29)</f>
        <v>15896.216688052002</v>
      </c>
      <c r="P30" s="294">
        <f t="shared" si="0"/>
        <v>1150.7508748650034</v>
      </c>
      <c r="Q30" s="302">
        <f t="shared" si="1"/>
        <v>7.8040998463126066E-2</v>
      </c>
      <c r="R30" s="255"/>
      <c r="S30" s="276"/>
    </row>
    <row r="31" spans="2:19" ht="15.75" thickTop="1" x14ac:dyDescent="0.2">
      <c r="B31" s="273"/>
      <c r="C31" s="289"/>
      <c r="D31" s="274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74"/>
      <c r="Q31" s="303"/>
    </row>
    <row r="32" spans="2:19" s="279" customFormat="1" ht="15.75" thickBot="1" x14ac:dyDescent="0.3">
      <c r="B32" s="262" t="s">
        <v>287</v>
      </c>
      <c r="C32" s="294">
        <v>121039</v>
      </c>
      <c r="D32" s="294">
        <v>120136</v>
      </c>
      <c r="E32" s="294">
        <v>118768.421</v>
      </c>
      <c r="F32" s="294">
        <f t="shared" ref="F32:M32" si="8">+F30+F21</f>
        <v>119571.0550062805</v>
      </c>
      <c r="G32" s="294">
        <f t="shared" si="8"/>
        <v>119736.60936898104</v>
      </c>
      <c r="H32" s="294">
        <f t="shared" si="8"/>
        <v>117745.33517346479</v>
      </c>
      <c r="I32" s="294">
        <f t="shared" si="8"/>
        <v>117889.6787998183</v>
      </c>
      <c r="J32" s="294">
        <f t="shared" si="8"/>
        <v>118523.3463781913</v>
      </c>
      <c r="K32" s="294">
        <f t="shared" si="8"/>
        <v>121483.8853135313</v>
      </c>
      <c r="L32" s="294">
        <f t="shared" si="8"/>
        <v>121488.13246375231</v>
      </c>
      <c r="M32" s="294">
        <f t="shared" si="8"/>
        <v>121028.6548054158</v>
      </c>
      <c r="N32" s="294">
        <f t="shared" ref="N32:O32" si="9">+N30+N21</f>
        <v>122562.6967732418</v>
      </c>
      <c r="O32" s="294">
        <f t="shared" si="9"/>
        <v>124990.36559928369</v>
      </c>
      <c r="P32" s="294">
        <f t="shared" si="0"/>
        <v>3506.48028575239</v>
      </c>
      <c r="Q32" s="302">
        <f t="shared" si="1"/>
        <v>2.8863748279886581E-2</v>
      </c>
      <c r="R32" s="255"/>
      <c r="S32" s="276"/>
    </row>
    <row r="33" spans="2:19" ht="15.75" thickTop="1" x14ac:dyDescent="0.2">
      <c r="B33" s="273"/>
      <c r="C33" s="274"/>
      <c r="D33" s="274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74"/>
      <c r="Q33" s="306"/>
    </row>
    <row r="34" spans="2:19" x14ac:dyDescent="0.25">
      <c r="B34" s="283" t="s">
        <v>288</v>
      </c>
      <c r="C34" s="278">
        <v>123866</v>
      </c>
      <c r="D34" s="278">
        <v>121826</v>
      </c>
      <c r="E34" s="278">
        <v>122028.74</v>
      </c>
      <c r="F34" s="278">
        <f t="shared" ref="F34:N34" si="10">SUM(F35:F36)</f>
        <v>145994.76</v>
      </c>
      <c r="G34" s="278">
        <f t="shared" si="10"/>
        <v>156864.99</v>
      </c>
      <c r="H34" s="278">
        <f t="shared" si="10"/>
        <v>160332</v>
      </c>
      <c r="I34" s="278">
        <f t="shared" si="10"/>
        <v>165505</v>
      </c>
      <c r="J34" s="278">
        <f t="shared" si="10"/>
        <v>156571</v>
      </c>
      <c r="K34" s="278">
        <f t="shared" si="10"/>
        <v>159305</v>
      </c>
      <c r="L34" s="278">
        <f t="shared" si="10"/>
        <v>154591</v>
      </c>
      <c r="M34" s="278">
        <f t="shared" si="10"/>
        <v>156877</v>
      </c>
      <c r="N34" s="278">
        <f t="shared" si="10"/>
        <v>151099</v>
      </c>
      <c r="O34" s="278">
        <f t="shared" ref="O34" si="11">SUM(O35:O36)</f>
        <v>151726</v>
      </c>
      <c r="P34" s="278">
        <f t="shared" si="0"/>
        <v>-7579</v>
      </c>
      <c r="Q34" s="307">
        <f t="shared" si="1"/>
        <v>-4.7575405668372039E-2</v>
      </c>
      <c r="R34" s="255"/>
      <c r="S34" s="276"/>
    </row>
    <row r="35" spans="2:19" x14ac:dyDescent="0.2">
      <c r="B35" s="295" t="s">
        <v>289</v>
      </c>
      <c r="C35" s="274">
        <v>16518</v>
      </c>
      <c r="D35" s="293">
        <v>15467</v>
      </c>
      <c r="E35" s="274">
        <v>14994.44</v>
      </c>
      <c r="F35" s="274">
        <v>36409.040000000001</v>
      </c>
      <c r="G35" s="274">
        <v>22530</v>
      </c>
      <c r="H35" s="274">
        <v>29221</v>
      </c>
      <c r="I35" s="274">
        <v>35663</v>
      </c>
      <c r="J35" s="274">
        <v>34673</v>
      </c>
      <c r="K35" s="274">
        <v>36202</v>
      </c>
      <c r="L35" s="274">
        <v>35864</v>
      </c>
      <c r="M35" s="274">
        <v>36407</v>
      </c>
      <c r="N35" s="274">
        <v>33794</v>
      </c>
      <c r="O35" s="274">
        <v>34988</v>
      </c>
      <c r="P35" s="274">
        <f t="shared" si="0"/>
        <v>-1214</v>
      </c>
      <c r="Q35" s="303">
        <f t="shared" si="1"/>
        <v>-3.3534058891773966E-2</v>
      </c>
      <c r="R35" s="255"/>
      <c r="S35" s="276"/>
    </row>
    <row r="36" spans="2:19" x14ac:dyDescent="0.2">
      <c r="B36" s="295" t="s">
        <v>3</v>
      </c>
      <c r="C36" s="274">
        <v>107348</v>
      </c>
      <c r="D36" s="274">
        <v>106359</v>
      </c>
      <c r="E36" s="274">
        <v>107034.3</v>
      </c>
      <c r="F36" s="274">
        <v>109585.72</v>
      </c>
      <c r="G36" s="274">
        <v>134334.99</v>
      </c>
      <c r="H36" s="274">
        <v>131111</v>
      </c>
      <c r="I36" s="274">
        <v>129842</v>
      </c>
      <c r="J36" s="274">
        <v>121898</v>
      </c>
      <c r="K36" s="274">
        <v>123103</v>
      </c>
      <c r="L36" s="274">
        <v>118727</v>
      </c>
      <c r="M36" s="274">
        <v>120470</v>
      </c>
      <c r="N36" s="274">
        <v>117305</v>
      </c>
      <c r="O36" s="274">
        <v>116738</v>
      </c>
      <c r="P36" s="274">
        <f t="shared" si="0"/>
        <v>-6365</v>
      </c>
      <c r="Q36" s="303">
        <f t="shared" si="1"/>
        <v>-5.1704670073028258E-2</v>
      </c>
      <c r="R36" s="255"/>
      <c r="S36" s="276"/>
    </row>
    <row r="37" spans="2:19" x14ac:dyDescent="0.25">
      <c r="B37" s="284"/>
      <c r="C37" s="290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</row>
    <row r="38" spans="2:19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P38" s="255"/>
      <c r="Q38" s="255"/>
    </row>
    <row r="39" spans="2:19" x14ac:dyDescent="0.25">
      <c r="B39" s="286" t="s">
        <v>290</v>
      </c>
      <c r="C39" s="286"/>
      <c r="D39" s="286"/>
      <c r="E39" s="286"/>
      <c r="F39" s="286"/>
      <c r="G39" s="286"/>
      <c r="H39" s="286"/>
      <c r="I39" s="286"/>
      <c r="J39" s="296"/>
      <c r="K39" s="296"/>
      <c r="L39" s="296"/>
      <c r="M39" s="286"/>
      <c r="N39" s="286"/>
      <c r="O39" s="286"/>
      <c r="P39" s="286"/>
      <c r="Q39" s="286"/>
    </row>
    <row r="40" spans="2:19" x14ac:dyDescent="0.25">
      <c r="B40" s="286"/>
      <c r="C40" s="286"/>
      <c r="D40" s="286"/>
      <c r="E40" s="286"/>
      <c r="F40" s="286"/>
      <c r="G40" s="296"/>
      <c r="H40" s="296"/>
      <c r="I40" s="296"/>
      <c r="J40" s="296"/>
      <c r="K40" s="296"/>
      <c r="L40" s="296"/>
      <c r="M40" s="286"/>
      <c r="N40" s="286"/>
      <c r="O40" s="286"/>
      <c r="P40" s="286"/>
      <c r="Q40" s="286"/>
    </row>
  </sheetData>
  <mergeCells count="4">
    <mergeCell ref="B1:Q1"/>
    <mergeCell ref="B2:Q2"/>
    <mergeCell ref="B3:Q3"/>
    <mergeCell ref="B4:Q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4" t="s">
        <v>119</v>
      </c>
      <c r="B1" s="324"/>
      <c r="C1" s="324"/>
      <c r="D1" s="324"/>
    </row>
    <row r="2" spans="1:4" ht="18.75" x14ac:dyDescent="0.25">
      <c r="A2" s="324" t="s">
        <v>261</v>
      </c>
      <c r="B2" s="324"/>
      <c r="C2" s="324"/>
      <c r="D2" s="324"/>
    </row>
    <row r="3" spans="1:4" ht="18.75" x14ac:dyDescent="0.25">
      <c r="A3" s="324" t="s">
        <v>306</v>
      </c>
      <c r="B3" s="324"/>
      <c r="C3" s="324"/>
      <c r="D3" s="324"/>
    </row>
    <row r="5" spans="1:4" x14ac:dyDescent="0.25">
      <c r="A5" s="325" t="s">
        <v>262</v>
      </c>
      <c r="B5" s="327" t="s">
        <v>263</v>
      </c>
      <c r="C5" s="327" t="s">
        <v>264</v>
      </c>
      <c r="D5" s="327" t="s">
        <v>1</v>
      </c>
    </row>
    <row r="6" spans="1:4" x14ac:dyDescent="0.25">
      <c r="A6" s="326"/>
      <c r="B6" s="328"/>
      <c r="C6" s="328"/>
      <c r="D6" s="32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4">
        <v>0.33</v>
      </c>
      <c r="D8" s="317">
        <v>0.25280791243117962</v>
      </c>
    </row>
    <row r="9" spans="1:4" x14ac:dyDescent="0.25">
      <c r="A9" s="260" t="s">
        <v>266</v>
      </c>
      <c r="B9" s="261">
        <v>0.21071776778077889</v>
      </c>
      <c r="C9" s="314">
        <v>0.56000000000000005</v>
      </c>
      <c r="D9" s="317">
        <v>0.41346062012384538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8">
        <v>1.6081926952776E-2</v>
      </c>
      <c r="C12" s="311">
        <v>0.05</v>
      </c>
      <c r="D12" s="318">
        <v>5.2403359258654574E-2</v>
      </c>
    </row>
    <row r="13" spans="1:4" x14ac:dyDescent="0.25">
      <c r="A13" s="260" t="s">
        <v>269</v>
      </c>
      <c r="B13" s="268">
        <v>0.12706483784308581</v>
      </c>
      <c r="C13" s="311">
        <v>0.13</v>
      </c>
      <c r="D13" s="318">
        <v>0.13486685488740824</v>
      </c>
    </row>
    <row r="14" spans="1:4" x14ac:dyDescent="0.25">
      <c r="A14" s="262" t="s">
        <v>270</v>
      </c>
      <c r="B14" s="309"/>
      <c r="C14" s="312"/>
      <c r="D14" s="263"/>
    </row>
    <row r="15" spans="1:4" s="259" customFormat="1" x14ac:dyDescent="0.25">
      <c r="A15" s="256"/>
      <c r="B15" s="310"/>
      <c r="C15" s="313"/>
      <c r="D15" s="264"/>
    </row>
    <row r="16" spans="1:4" x14ac:dyDescent="0.25">
      <c r="A16" s="260" t="s">
        <v>271</v>
      </c>
      <c r="B16" s="261">
        <v>0.13089626796314399</v>
      </c>
      <c r="C16" s="314">
        <v>0.38</v>
      </c>
      <c r="D16" s="317">
        <v>0.38855624906803687</v>
      </c>
    </row>
    <row r="17" spans="1:4" x14ac:dyDescent="0.25">
      <c r="A17" s="265" t="s">
        <v>272</v>
      </c>
      <c r="B17" s="315">
        <v>0.16163046172953038</v>
      </c>
      <c r="C17" s="316">
        <v>0.98</v>
      </c>
      <c r="D17" s="319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4" t="s">
        <v>119</v>
      </c>
      <c r="B1" s="324"/>
      <c r="C1" s="324"/>
      <c r="D1" s="324"/>
    </row>
    <row r="2" spans="1:4" ht="18.75" x14ac:dyDescent="0.25">
      <c r="A2" s="324" t="s">
        <v>261</v>
      </c>
      <c r="B2" s="324"/>
      <c r="C2" s="324"/>
      <c r="D2" s="324"/>
    </row>
    <row r="3" spans="1:4" ht="18.75" x14ac:dyDescent="0.25">
      <c r="A3" s="324" t="s">
        <v>304</v>
      </c>
      <c r="B3" s="324"/>
      <c r="C3" s="324"/>
      <c r="D3" s="324"/>
    </row>
    <row r="5" spans="1:4" x14ac:dyDescent="0.25">
      <c r="A5" s="325" t="s">
        <v>262</v>
      </c>
      <c r="B5" s="327" t="s">
        <v>263</v>
      </c>
      <c r="C5" s="327" t="s">
        <v>264</v>
      </c>
      <c r="D5" s="327" t="s">
        <v>1</v>
      </c>
    </row>
    <row r="6" spans="1:4" x14ac:dyDescent="0.25">
      <c r="A6" s="326"/>
      <c r="B6" s="328"/>
      <c r="C6" s="328"/>
      <c r="D6" s="32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4">
        <v>0.31</v>
      </c>
      <c r="D8" s="317">
        <v>0.2313212211404877</v>
      </c>
    </row>
    <row r="9" spans="1:4" x14ac:dyDescent="0.25">
      <c r="A9" s="260" t="s">
        <v>266</v>
      </c>
      <c r="B9" s="261">
        <v>0.20804470173556547</v>
      </c>
      <c r="C9" s="314">
        <v>0.5</v>
      </c>
      <c r="D9" s="317">
        <v>0.37479495894559872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8">
        <v>1.5053520588123712E-2</v>
      </c>
      <c r="C12" s="311">
        <v>0.05</v>
      </c>
      <c r="D12" s="318">
        <v>5.6211087377032252E-2</v>
      </c>
    </row>
    <row r="13" spans="1:4" x14ac:dyDescent="0.25">
      <c r="A13" s="260" t="s">
        <v>269</v>
      </c>
      <c r="B13" s="268">
        <v>0.11774700441232241</v>
      </c>
      <c r="C13" s="311">
        <v>0.15</v>
      </c>
      <c r="D13" s="318">
        <v>0.14683964123371271</v>
      </c>
    </row>
    <row r="14" spans="1:4" x14ac:dyDescent="0.25">
      <c r="A14" s="262" t="s">
        <v>270</v>
      </c>
      <c r="B14" s="309"/>
      <c r="C14" s="312"/>
      <c r="D14" s="263"/>
    </row>
    <row r="15" spans="1:4" s="259" customFormat="1" x14ac:dyDescent="0.25">
      <c r="A15" s="256"/>
      <c r="B15" s="310"/>
      <c r="C15" s="313"/>
      <c r="D15" s="264"/>
    </row>
    <row r="16" spans="1:4" x14ac:dyDescent="0.25">
      <c r="A16" s="260" t="s">
        <v>271</v>
      </c>
      <c r="B16" s="261">
        <v>0.12784631475982022</v>
      </c>
      <c r="C16" s="314">
        <v>0.36</v>
      </c>
      <c r="D16" s="317">
        <v>0.38280594330495293</v>
      </c>
    </row>
    <row r="17" spans="1:4" x14ac:dyDescent="0.25">
      <c r="A17" s="265" t="s">
        <v>272</v>
      </c>
      <c r="B17" s="315">
        <v>0.15739658537834172</v>
      </c>
      <c r="C17" s="316">
        <v>0.83</v>
      </c>
      <c r="D17" s="319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4" t="s">
        <v>119</v>
      </c>
      <c r="B1" s="324"/>
      <c r="C1" s="324"/>
      <c r="D1" s="324"/>
    </row>
    <row r="2" spans="1:4" ht="18.75" x14ac:dyDescent="0.25">
      <c r="A2" s="324" t="s">
        <v>261</v>
      </c>
      <c r="B2" s="324"/>
      <c r="C2" s="324"/>
      <c r="D2" s="324"/>
    </row>
    <row r="3" spans="1:4" ht="18.75" x14ac:dyDescent="0.25">
      <c r="A3" s="324" t="s">
        <v>302</v>
      </c>
      <c r="B3" s="324"/>
      <c r="C3" s="324"/>
      <c r="D3" s="324"/>
    </row>
    <row r="5" spans="1:4" x14ac:dyDescent="0.25">
      <c r="A5" s="325" t="s">
        <v>262</v>
      </c>
      <c r="B5" s="327" t="s">
        <v>263</v>
      </c>
      <c r="C5" s="327" t="s">
        <v>264</v>
      </c>
      <c r="D5" s="327" t="s">
        <v>1</v>
      </c>
    </row>
    <row r="6" spans="1:4" x14ac:dyDescent="0.25">
      <c r="A6" s="326"/>
      <c r="B6" s="328"/>
      <c r="C6" s="328"/>
      <c r="D6" s="32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4">
        <v>0.33</v>
      </c>
      <c r="D8" s="300">
        <v>0.23729578164828066</v>
      </c>
    </row>
    <row r="9" spans="1:4" x14ac:dyDescent="0.25">
      <c r="A9" s="260" t="s">
        <v>266</v>
      </c>
      <c r="B9" s="261">
        <v>0.2012108650434665</v>
      </c>
      <c r="C9" s="314">
        <v>0.55000000000000004</v>
      </c>
      <c r="D9" s="300">
        <v>0.37622342900957495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8">
        <v>1.6061764891449639E-2</v>
      </c>
      <c r="C12" s="311">
        <v>5.239564310986182E-2</v>
      </c>
      <c r="D12" s="297">
        <v>6.2017203429937731E-2</v>
      </c>
    </row>
    <row r="13" spans="1:4" x14ac:dyDescent="0.25">
      <c r="A13" s="260" t="s">
        <v>269</v>
      </c>
      <c r="B13" s="268">
        <v>0.12870342636231211</v>
      </c>
      <c r="C13" s="311">
        <v>0.14179836886725192</v>
      </c>
      <c r="D13" s="297">
        <v>0.16794587236705785</v>
      </c>
    </row>
    <row r="14" spans="1:4" x14ac:dyDescent="0.25">
      <c r="A14" s="262" t="s">
        <v>270</v>
      </c>
      <c r="B14" s="309"/>
      <c r="C14" s="312"/>
      <c r="D14" s="263"/>
    </row>
    <row r="15" spans="1:4" s="259" customFormat="1" x14ac:dyDescent="0.25">
      <c r="A15" s="256"/>
      <c r="B15" s="310"/>
      <c r="C15" s="313"/>
      <c r="D15" s="264"/>
    </row>
    <row r="16" spans="1:4" x14ac:dyDescent="0.25">
      <c r="A16" s="260" t="s">
        <v>271</v>
      </c>
      <c r="B16" s="261">
        <v>0.12479671556089172</v>
      </c>
      <c r="C16" s="314">
        <v>0.37</v>
      </c>
      <c r="D16" s="300">
        <v>0.36926899456269247</v>
      </c>
    </row>
    <row r="17" spans="1:4" x14ac:dyDescent="0.25">
      <c r="A17" s="265" t="s">
        <v>272</v>
      </c>
      <c r="B17" s="315">
        <v>0.15258104958859181</v>
      </c>
      <c r="C17" s="316">
        <v>0.9</v>
      </c>
      <c r="D17" s="301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Banco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2020-05-20T15:11:42Z</dcterms:modified>
</cp:coreProperties>
</file>