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9\09-2019\archivos por separados sept2019\"/>
    </mc:Choice>
  </mc:AlternateContent>
  <bookViews>
    <workbookView xWindow="600" yWindow="45" windowWidth="14115" windowHeight="7740"/>
  </bookViews>
  <sheets>
    <sheet name="Banco EERR" sheetId="1" r:id="rId1"/>
  </sheets>
  <calcPr calcId="152511"/>
</workbook>
</file>

<file path=xl/calcChain.xml><?xml version="1.0" encoding="utf-8"?>
<calcChain xmlns="http://schemas.openxmlformats.org/spreadsheetml/2006/main">
  <c r="O26" i="1" l="1"/>
  <c r="N26" i="1"/>
  <c r="M26" i="1"/>
  <c r="O18" i="1"/>
  <c r="N18" i="1"/>
  <c r="M18" i="1"/>
  <c r="L18" i="1"/>
  <c r="K18" i="1"/>
  <c r="J18" i="1"/>
  <c r="I18" i="1"/>
  <c r="H18" i="1"/>
  <c r="G18" i="1"/>
  <c r="O11" i="1"/>
  <c r="N11" i="1"/>
  <c r="M11" i="1"/>
  <c r="L11" i="1"/>
  <c r="K11" i="1"/>
  <c r="J11" i="1"/>
  <c r="I11" i="1"/>
  <c r="H11" i="1"/>
  <c r="O7" i="1"/>
  <c r="N7" i="1"/>
  <c r="M7" i="1"/>
  <c r="L7" i="1"/>
  <c r="L6" i="1" s="1"/>
  <c r="K7" i="1"/>
  <c r="K6" i="1" s="1"/>
  <c r="J7" i="1"/>
  <c r="I7" i="1"/>
  <c r="H7" i="1"/>
  <c r="H6" i="1" s="1"/>
  <c r="O6" i="1"/>
  <c r="N6" i="1"/>
  <c r="N22" i="1" s="1"/>
  <c r="N24" i="1" s="1"/>
  <c r="M6" i="1"/>
  <c r="M22" i="1" s="1"/>
  <c r="M24" i="1" s="1"/>
  <c r="J6" i="1"/>
  <c r="I6" i="1"/>
  <c r="O22" i="1" l="1"/>
  <c r="O24" i="1" l="1"/>
</calcChain>
</file>

<file path=xl/sharedStrings.xml><?xml version="1.0" encoding="utf-8"?>
<sst xmlns="http://schemas.openxmlformats.org/spreadsheetml/2006/main" count="44" uniqueCount="44">
  <si>
    <t>CONSEJO DE COORDINACIÓN FINANCIERA</t>
  </si>
  <si>
    <t>ESTADO DE RESULTADOS</t>
  </si>
  <si>
    <t>Septiembre 2018 / Septiembre 2019</t>
  </si>
  <si>
    <t>ACTIVOS</t>
  </si>
  <si>
    <t xml:space="preserve">Total Bco Dic 2016 </t>
  </si>
  <si>
    <t>Total Bco Mar 2017</t>
  </si>
  <si>
    <t>Total Bco Jun 2017</t>
  </si>
  <si>
    <t>Total Bco Sept 2017</t>
  </si>
  <si>
    <t>Total Bco Dic 2017</t>
  </si>
  <si>
    <t>Total Bco Mar 2018</t>
  </si>
  <si>
    <t>Total Bco Jun 2018</t>
  </si>
  <si>
    <t>Total Bco Sept 2018</t>
  </si>
  <si>
    <t>Total Bco Dic 2018</t>
  </si>
  <si>
    <t>Total Bco Marz 2019</t>
  </si>
  <si>
    <t>Total Bco Jun 2019</t>
  </si>
  <si>
    <t>Total Bco Sept. 2019</t>
  </si>
  <si>
    <t>Ingresos por Intereses , Comisiones y Neg. De Seguros</t>
  </si>
  <si>
    <t>Intereses sobre :</t>
  </si>
  <si>
    <t>Préstamos</t>
  </si>
  <si>
    <t>Depósitos</t>
  </si>
  <si>
    <t>Inversiones</t>
  </si>
  <si>
    <t>Comisiones recibidas</t>
  </si>
  <si>
    <t>Primas Netas Retenidas</t>
  </si>
  <si>
    <t>Primas Directas</t>
  </si>
  <si>
    <t>Primas Asumidas</t>
  </si>
  <si>
    <t>Reaseguro Cedido</t>
  </si>
  <si>
    <t xml:space="preserve">Disminución en reserva 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</si>
  <si>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</si>
  <si>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</si>
  <si>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</si>
  <si>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</si>
  <si>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</si>
  <si>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</si>
  <si>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Total de Gastos Generales y Administrativos</t>
  </si>
  <si>
    <t xml:space="preserve">Otros Gastos </t>
  </si>
  <si>
    <t>Gastos por Suscripción</t>
  </si>
  <si>
    <t>Siniestros Incurridos</t>
  </si>
  <si>
    <t xml:space="preserve">Gastos Administrativos </t>
  </si>
  <si>
    <t>Pagos Beneficios de Pólizas</t>
  </si>
  <si>
    <t>Resultado Técnico (*)</t>
  </si>
  <si>
    <t>Otros Ingresos (gastos)</t>
  </si>
  <si>
    <t>Utilidad Neta antes de impuestos</t>
  </si>
  <si>
    <t>Utilidad Neta</t>
  </si>
  <si>
    <t>(*) Solo para Seguros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</si>
</sst>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43" fontId="0" fillId="0" borderId="2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2"/>
    </xf>
    <xf numFmtId="0" fontId="0" fillId="0" borderId="2" xfId="0" applyBorder="1" applyAlignment="1">
      <alignment horizontal="left" vertical="center" indent="4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horizontal="left" vertical="center" indent="3"/>
    </xf>
    <xf numFmtId="43" fontId="4" fillId="0" borderId="2" xfId="1" applyFont="1" applyBorder="1" applyAlignment="1">
      <alignment horizontal="center" vertical="center"/>
    </xf>
    <xf numFmtId="164" fontId="1" fillId="0" borderId="2" xfId="1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7">
    <cellStyle name="Millares" xfId="1" builtinId="3"/>
    <cellStyle name="Millares 2" xfId="2"/>
    <cellStyle name="Millares 3" xfId="3"/>
    <cellStyle name="Normal" xfId="0" builtinId="0"/>
    <cellStyle name="Normal 2" xfId="4"/>
    <cellStyle name="Normal 2 2" xfId="5"/>
    <cellStyle name="Normal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U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P1" sqref="P1:AQ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0" width="11.42578125" style="1" hidden="1" customWidth="1"/>
    <col min="11" max="15" width="11.42578125" style="1" customWidth="1"/>
    <col min="16" max="16384" width="11.42578125" style="1"/>
  </cols>
  <sheetData>
    <row r="1" spans="2:15" ht="18.75" x14ac:dyDescent="0.25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2:15" ht="21" customHeight="1" x14ac:dyDescent="0.25">
      <c r="B2" s="20" t="s">
        <v>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2:15" x14ac:dyDescent="0.25">
      <c r="B3" s="21" t="s">
        <v>2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2:15" ht="39.75" customHeight="1" x14ac:dyDescent="0.25">
      <c r="B4" s="2"/>
      <c r="C4" s="3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</row>
    <row r="5" spans="2:15" x14ac:dyDescent="0.25">
      <c r="B5" s="5"/>
      <c r="C5" s="6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</row>
    <row r="6" spans="2:15" x14ac:dyDescent="0.25">
      <c r="B6" s="9"/>
      <c r="C6" s="6" t="s">
        <v>16</v>
      </c>
      <c r="D6" s="10">
        <v>5768</v>
      </c>
      <c r="E6" s="10">
        <v>1500.1785826599998</v>
      </c>
      <c r="F6" s="10">
        <v>3024.65</v>
      </c>
      <c r="G6" s="10">
        <v>3921.3100000000004</v>
      </c>
      <c r="H6" s="10">
        <f>+H7+H11</f>
        <v>5279.8554271140001</v>
      </c>
      <c r="I6" s="10">
        <f>+I7+I11</f>
        <v>1354.1044405359999</v>
      </c>
      <c r="J6" s="10">
        <f>+J7+J11</f>
        <v>2774.6047940550002</v>
      </c>
      <c r="K6" s="10">
        <f>+K7+K11</f>
        <v>4236.8369761780004</v>
      </c>
      <c r="L6" s="10">
        <f>+L7+L11</f>
        <v>5731.1317778510011</v>
      </c>
      <c r="M6" s="11">
        <f>+M7+M11+M12</f>
        <v>1490.884292787</v>
      </c>
      <c r="N6" s="11">
        <f>+N7+N11+N12</f>
        <v>3047.3406197449999</v>
      </c>
      <c r="O6" s="11">
        <f>+O7+O11+O12</f>
        <v>4550.2773881979992</v>
      </c>
    </row>
    <row r="7" spans="2:15" x14ac:dyDescent="0.25">
      <c r="B7" s="9"/>
      <c r="C7" s="12" t="s">
        <v>17</v>
      </c>
      <c r="D7" s="10">
        <v>4903</v>
      </c>
      <c r="E7" s="10">
        <v>1272.1785826599998</v>
      </c>
      <c r="F7" s="10">
        <v>2566.65</v>
      </c>
      <c r="G7" s="10">
        <v>3892.9300000000003</v>
      </c>
      <c r="H7" s="10">
        <f t="shared" ref="H7:M7" si="0">SUM(H8:H10)</f>
        <v>5243.4454271140003</v>
      </c>
      <c r="I7" s="10">
        <f t="shared" si="0"/>
        <v>1346.2844405359999</v>
      </c>
      <c r="J7" s="10">
        <f t="shared" si="0"/>
        <v>2758.7547940550003</v>
      </c>
      <c r="K7" s="10">
        <f t="shared" si="0"/>
        <v>4214.2469761780003</v>
      </c>
      <c r="L7" s="10">
        <f t="shared" si="0"/>
        <v>5699.9117778510008</v>
      </c>
      <c r="M7" s="10">
        <f t="shared" si="0"/>
        <v>1482.904292787</v>
      </c>
      <c r="N7" s="10">
        <f>SUM(N8:N10)</f>
        <v>3030.780619745</v>
      </c>
      <c r="O7" s="10">
        <f>SUM(O8:O10)</f>
        <v>4525.9573881979995</v>
      </c>
    </row>
    <row r="8" spans="2:15" x14ac:dyDescent="0.25">
      <c r="B8" s="9"/>
      <c r="C8" s="13" t="s">
        <v>18</v>
      </c>
      <c r="D8" s="10">
        <v>4246</v>
      </c>
      <c r="E8" s="10">
        <v>1097</v>
      </c>
      <c r="F8" s="10">
        <v>2209.92</v>
      </c>
      <c r="G8" s="10">
        <v>3349.05</v>
      </c>
      <c r="H8" s="10">
        <v>4508.3340117220005</v>
      </c>
      <c r="I8" s="10">
        <v>1141.50665858</v>
      </c>
      <c r="J8" s="10">
        <v>2323.5450174830003</v>
      </c>
      <c r="K8" s="10">
        <v>3556.9561280029998</v>
      </c>
      <c r="L8" s="10">
        <v>4809.1137937920003</v>
      </c>
      <c r="M8" s="11">
        <v>1236.262458507</v>
      </c>
      <c r="N8" s="11">
        <v>2532.9592700889998</v>
      </c>
      <c r="O8" s="11">
        <v>3779.4083806919998</v>
      </c>
    </row>
    <row r="9" spans="2:15" x14ac:dyDescent="0.25">
      <c r="B9" s="9"/>
      <c r="C9" s="13" t="s">
        <v>19</v>
      </c>
      <c r="D9" s="10">
        <v>140</v>
      </c>
      <c r="E9" s="10">
        <v>45.274773789999998</v>
      </c>
      <c r="F9" s="10">
        <v>93.65</v>
      </c>
      <c r="G9" s="10">
        <v>143.65</v>
      </c>
      <c r="H9" s="10">
        <v>190.042182583</v>
      </c>
      <c r="I9" s="10">
        <v>55.031173959999997</v>
      </c>
      <c r="J9" s="10">
        <v>118.1509521</v>
      </c>
      <c r="K9" s="10">
        <v>186.45366322000001</v>
      </c>
      <c r="L9" s="10">
        <v>263.77520103000001</v>
      </c>
      <c r="M9" s="11">
        <v>83.945560999999998</v>
      </c>
      <c r="N9" s="11">
        <v>170.47798505</v>
      </c>
      <c r="O9" s="11">
        <v>258.51625372000001</v>
      </c>
    </row>
    <row r="10" spans="2:15" x14ac:dyDescent="0.25">
      <c r="B10" s="9"/>
      <c r="C10" s="13" t="s">
        <v>20</v>
      </c>
      <c r="D10" s="10">
        <v>517</v>
      </c>
      <c r="E10" s="10">
        <v>129.90380887000001</v>
      </c>
      <c r="F10" s="10">
        <v>263.08</v>
      </c>
      <c r="G10" s="10">
        <v>400.23</v>
      </c>
      <c r="H10" s="10">
        <v>545.06923280900003</v>
      </c>
      <c r="I10" s="10">
        <v>149.74660799599999</v>
      </c>
      <c r="J10" s="10">
        <v>317.05882447199997</v>
      </c>
      <c r="K10" s="10">
        <v>470.837184955</v>
      </c>
      <c r="L10" s="10">
        <v>627.02278302900004</v>
      </c>
      <c r="M10" s="11">
        <v>162.69627328000001</v>
      </c>
      <c r="N10" s="11">
        <v>327.34336460600002</v>
      </c>
      <c r="O10" s="11">
        <v>488.032753786</v>
      </c>
    </row>
    <row r="11" spans="2:15" x14ac:dyDescent="0.25">
      <c r="B11" s="9"/>
      <c r="C11" s="12" t="s">
        <v>21</v>
      </c>
      <c r="D11" s="10">
        <v>865</v>
      </c>
      <c r="E11" s="10">
        <v>228</v>
      </c>
      <c r="F11" s="10">
        <v>458</v>
      </c>
      <c r="G11" s="10">
        <v>28.38</v>
      </c>
      <c r="H11" s="10">
        <f>28.24+8.17</f>
        <v>36.409999999999997</v>
      </c>
      <c r="I11" s="10">
        <f>6.73+1.09</f>
        <v>7.82</v>
      </c>
      <c r="J11" s="10">
        <f>13.32+2.53</f>
        <v>15.85</v>
      </c>
      <c r="K11" s="10">
        <f>19.3+3.29</f>
        <v>22.59</v>
      </c>
      <c r="L11" s="10">
        <f>27.32+3.9</f>
        <v>31.22</v>
      </c>
      <c r="M11" s="11">
        <f>6.91+1.07</f>
        <v>7.98</v>
      </c>
      <c r="N11" s="11">
        <f>13.72+2.84</f>
        <v>16.560000000000002</v>
      </c>
      <c r="O11" s="11">
        <f>20.14+4.18</f>
        <v>24.32</v>
      </c>
    </row>
    <row r="12" spans="2:15" x14ac:dyDescent="0.25">
      <c r="B12" s="9"/>
      <c r="C12" s="12" t="s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</row>
    <row r="13" spans="2:15" x14ac:dyDescent="0.25">
      <c r="B13" s="9"/>
      <c r="C13" s="15" t="s">
        <v>23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</row>
    <row r="14" spans="2:15" x14ac:dyDescent="0.25">
      <c r="B14" s="9"/>
      <c r="C14" s="15" t="s">
        <v>24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</row>
    <row r="15" spans="2:15" x14ac:dyDescent="0.25">
      <c r="B15" s="9"/>
      <c r="C15" s="15" t="s">
        <v>25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</row>
    <row r="16" spans="2:15" x14ac:dyDescent="0.25">
      <c r="B16" s="9"/>
      <c r="C16" s="15" t="s">
        <v>26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</row>
    <row r="17" spans="2:15" x14ac:dyDescent="0.25">
      <c r="B17" s="9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1"/>
      <c r="N17" s="11"/>
      <c r="O17" s="11"/>
    </row>
    <row r="18" spans="2:15" x14ac:dyDescent="0.25">
      <c r="B18" s="9"/>
      <c r="C18" s="6" t="s">
        <v>27</v>
      </c>
      <c r="D18" s="10">
        <v>2405</v>
      </c>
      <c r="E18" s="10">
        <v>585</v>
      </c>
      <c r="F18" s="10">
        <v>1185</v>
      </c>
      <c r="G18" s="10">
        <f t="shared" ref="G18:O18" si="1">+G19+G20</f>
        <v>1952.1000000000001</v>
      </c>
      <c r="H18" s="10">
        <f t="shared" si="1"/>
        <v>2633.95</v>
      </c>
      <c r="I18" s="10">
        <f t="shared" si="1"/>
        <v>680.66540370799999</v>
      </c>
      <c r="J18" s="10">
        <f t="shared" si="1"/>
        <v>1390.257065213</v>
      </c>
      <c r="K18" s="10">
        <f t="shared" si="1"/>
        <v>2149.6646615219997</v>
      </c>
      <c r="L18" s="10">
        <f t="shared" si="1"/>
        <v>2930.5148356129998</v>
      </c>
      <c r="M18" s="10">
        <f t="shared" si="1"/>
        <v>795.4105937700001</v>
      </c>
      <c r="N18" s="10">
        <f t="shared" si="1"/>
        <v>1638.049786868</v>
      </c>
      <c r="O18" s="10">
        <f t="shared" si="1"/>
        <v>2454.4159182063399</v>
      </c>
    </row>
    <row r="19" spans="2:15" x14ac:dyDescent="0.25">
      <c r="B19" s="9"/>
      <c r="C19" s="12" t="s">
        <v>28</v>
      </c>
      <c r="D19" s="10">
        <v>1577</v>
      </c>
      <c r="E19" s="10">
        <v>414</v>
      </c>
      <c r="F19" s="10">
        <v>840</v>
      </c>
      <c r="G19" s="10">
        <v>1806.15</v>
      </c>
      <c r="H19" s="10">
        <v>2434.33</v>
      </c>
      <c r="I19" s="10">
        <v>629.07127797800001</v>
      </c>
      <c r="J19" s="10">
        <v>1286.3259470830001</v>
      </c>
      <c r="K19" s="10">
        <v>1983.1403515019999</v>
      </c>
      <c r="L19" s="10">
        <v>2702.5911026829999</v>
      </c>
      <c r="M19" s="11">
        <v>738.42434333000006</v>
      </c>
      <c r="N19" s="11">
        <v>1521.5674138479999</v>
      </c>
      <c r="O19" s="11">
        <v>2275.9818089923401</v>
      </c>
    </row>
    <row r="20" spans="2:15" x14ac:dyDescent="0.25">
      <c r="B20" s="9"/>
      <c r="C20" s="12" t="s">
        <v>29</v>
      </c>
      <c r="D20" s="10">
        <v>828</v>
      </c>
      <c r="E20" s="10">
        <v>171</v>
      </c>
      <c r="F20" s="10">
        <v>345</v>
      </c>
      <c r="G20" s="10">
        <v>145.94999999999999</v>
      </c>
      <c r="H20" s="10">
        <v>199.62</v>
      </c>
      <c r="I20" s="10">
        <v>51.594125730000002</v>
      </c>
      <c r="J20" s="10">
        <v>103.93111812999999</v>
      </c>
      <c r="K20" s="10">
        <v>166.52431002</v>
      </c>
      <c r="L20" s="10">
        <v>227.92373293</v>
      </c>
      <c r="M20" s="11">
        <v>56.986250440000006</v>
      </c>
      <c r="N20" s="11">
        <v>116.48237302</v>
      </c>
      <c r="O20" s="11">
        <v>178.43410921399999</v>
      </c>
    </row>
    <row r="21" spans="2:15" x14ac:dyDescent="0.25">
      <c r="B21" s="9"/>
      <c r="C21" s="6"/>
      <c r="D21" s="16"/>
      <c r="E21" s="16"/>
      <c r="F21" s="16"/>
      <c r="G21" s="16"/>
      <c r="H21" s="16"/>
      <c r="I21" s="16"/>
      <c r="J21" s="16"/>
      <c r="K21" s="16"/>
      <c r="L21" s="16"/>
      <c r="M21" s="11"/>
      <c r="N21" s="11"/>
      <c r="O21" s="11"/>
    </row>
    <row r="22" spans="2:15" x14ac:dyDescent="0.25">
      <c r="B22" s="9"/>
      <c r="C22" s="6" t="s">
        <v>30</v>
      </c>
      <c r="D22" s="10">
        <v>3363</v>
      </c>
      <c r="E22" s="10">
        <v>915.17858265999985</v>
      </c>
      <c r="F22" s="10">
        <v>1839.65</v>
      </c>
      <c r="G22" s="10">
        <v>1969.2100000000003</v>
      </c>
      <c r="H22" s="10">
        <v>2645.9054271140003</v>
      </c>
      <c r="I22" s="10">
        <v>673.43880974800004</v>
      </c>
      <c r="J22" s="10">
        <v>1384.3526717919999</v>
      </c>
      <c r="K22" s="10">
        <v>2087.1694437659999</v>
      </c>
      <c r="L22" s="10">
        <v>2800.6185013680001</v>
      </c>
      <c r="M22" s="11">
        <f>+M6-M18</f>
        <v>695.47369901699994</v>
      </c>
      <c r="N22" s="11">
        <f>+N6-N18</f>
        <v>1409.290832877</v>
      </c>
      <c r="O22" s="11">
        <f>+O6-O18</f>
        <v>2095.8614699916593</v>
      </c>
    </row>
    <row r="23" spans="2:15" x14ac:dyDescent="0.25">
      <c r="B23" s="9"/>
      <c r="C23" s="6" t="s">
        <v>31</v>
      </c>
      <c r="D23" s="10">
        <v>502</v>
      </c>
      <c r="E23" s="10">
        <v>115</v>
      </c>
      <c r="F23" s="10">
        <v>227.36</v>
      </c>
      <c r="G23" s="10">
        <v>354.49</v>
      </c>
      <c r="H23" s="10">
        <v>490.67</v>
      </c>
      <c r="I23" s="10">
        <v>106.09177568699999</v>
      </c>
      <c r="J23" s="10">
        <v>218.25289663999999</v>
      </c>
      <c r="K23" s="10">
        <v>421.49437836999999</v>
      </c>
      <c r="L23" s="10">
        <v>597.06520701900001</v>
      </c>
      <c r="M23" s="11">
        <v>131.13273521000002</v>
      </c>
      <c r="N23" s="11">
        <v>262.17118297399998</v>
      </c>
      <c r="O23" s="11">
        <v>408.64737269599999</v>
      </c>
    </row>
    <row r="24" spans="2:15" x14ac:dyDescent="0.25">
      <c r="B24" s="9"/>
      <c r="C24" s="6" t="s">
        <v>32</v>
      </c>
      <c r="D24" s="10">
        <v>2861</v>
      </c>
      <c r="E24" s="10">
        <v>800.17858265999985</v>
      </c>
      <c r="F24" s="10">
        <v>1612.29</v>
      </c>
      <c r="G24" s="10">
        <v>1614.7200000000003</v>
      </c>
      <c r="H24" s="10">
        <v>2155.2354271140002</v>
      </c>
      <c r="I24" s="10">
        <v>567.34703406100004</v>
      </c>
      <c r="J24" s="10">
        <v>1166.0997751519999</v>
      </c>
      <c r="K24" s="10">
        <v>1665.6750653959998</v>
      </c>
      <c r="L24" s="10">
        <v>2203.5532943490002</v>
      </c>
      <c r="M24" s="11">
        <f>+M22-M23</f>
        <v>564.34096380699998</v>
      </c>
      <c r="N24" s="11">
        <f>+N22-N23</f>
        <v>1147.119649903</v>
      </c>
      <c r="O24" s="11">
        <f>+O22-O23</f>
        <v>1687.2140972956593</v>
      </c>
    </row>
    <row r="25" spans="2:15" x14ac:dyDescent="0.25">
      <c r="B25" s="9"/>
      <c r="C25" s="6"/>
      <c r="D25" s="16"/>
      <c r="E25" s="16"/>
      <c r="F25" s="16"/>
      <c r="G25" s="16"/>
      <c r="H25" s="16"/>
      <c r="I25" s="16"/>
      <c r="J25" s="16"/>
      <c r="K25" s="16"/>
      <c r="L25" s="16"/>
      <c r="M25" s="11"/>
      <c r="N25" s="11"/>
      <c r="O25" s="11"/>
    </row>
    <row r="26" spans="2:15" x14ac:dyDescent="0.25">
      <c r="B26" s="9"/>
      <c r="C26" s="6" t="s">
        <v>33</v>
      </c>
      <c r="D26" s="10">
        <v>2652</v>
      </c>
      <c r="E26" s="10">
        <v>626</v>
      </c>
      <c r="F26" s="10">
        <v>1247</v>
      </c>
      <c r="G26" s="10">
        <v>1903</v>
      </c>
      <c r="H26" s="10">
        <v>2591.79</v>
      </c>
      <c r="I26" s="10">
        <v>638.12416071100006</v>
      </c>
      <c r="J26" s="10">
        <v>1287.0855112515401</v>
      </c>
      <c r="K26" s="10">
        <v>1894.5420701635401</v>
      </c>
      <c r="L26" s="10">
        <v>2609.2001018845399</v>
      </c>
      <c r="M26" s="11">
        <f>SUM(M27:M31)</f>
        <v>601.01126392563799</v>
      </c>
      <c r="N26" s="11">
        <f>SUM(N27:N31)</f>
        <v>1274.8378647021</v>
      </c>
      <c r="O26" s="11">
        <f>SUM(O27:O31)</f>
        <v>1922.9411031173513</v>
      </c>
    </row>
    <row r="27" spans="2:15" x14ac:dyDescent="0.25">
      <c r="B27" s="9"/>
      <c r="C27" s="6" t="s">
        <v>34</v>
      </c>
      <c r="D27" s="10">
        <v>2652</v>
      </c>
      <c r="E27" s="10">
        <v>626</v>
      </c>
      <c r="F27" s="10">
        <v>1247</v>
      </c>
      <c r="G27" s="10">
        <v>1903</v>
      </c>
      <c r="H27" s="10">
        <v>2591.79</v>
      </c>
      <c r="I27" s="10">
        <v>638.12416071100006</v>
      </c>
      <c r="J27" s="10">
        <v>1287.0855112515442</v>
      </c>
      <c r="K27" s="10">
        <v>1894.5420701635401</v>
      </c>
      <c r="L27" s="10">
        <v>2609.2001018845399</v>
      </c>
      <c r="M27" s="17">
        <v>601.01126392563799</v>
      </c>
      <c r="N27" s="17">
        <v>1274.8378647021</v>
      </c>
      <c r="O27" s="17">
        <v>1922.9411031173513</v>
      </c>
    </row>
    <row r="28" spans="2:15" x14ac:dyDescent="0.25">
      <c r="B28" s="9"/>
      <c r="C28" s="6" t="s">
        <v>35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</row>
    <row r="29" spans="2:15" x14ac:dyDescent="0.25">
      <c r="B29" s="9"/>
      <c r="C29" s="6" t="s">
        <v>36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</row>
    <row r="30" spans="2:15" x14ac:dyDescent="0.25">
      <c r="B30" s="9"/>
      <c r="C30" s="6" t="s">
        <v>37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</row>
    <row r="31" spans="2:15" x14ac:dyDescent="0.25">
      <c r="B31" s="9"/>
      <c r="C31" s="6" t="s">
        <v>38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</row>
    <row r="32" spans="2:15" x14ac:dyDescent="0.25">
      <c r="B32" s="9"/>
      <c r="C32" s="6"/>
      <c r="D32" s="10"/>
      <c r="E32" s="10"/>
      <c r="F32" s="10"/>
      <c r="G32" s="10"/>
      <c r="H32" s="10"/>
      <c r="I32" s="10"/>
      <c r="J32" s="10"/>
      <c r="K32" s="10"/>
      <c r="L32" s="10"/>
      <c r="M32" s="11"/>
      <c r="N32" s="11"/>
      <c r="O32" s="11"/>
    </row>
    <row r="33" spans="2:15" x14ac:dyDescent="0.25">
      <c r="B33" s="9"/>
      <c r="C33" s="6" t="s">
        <v>39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</row>
    <row r="34" spans="2:15" x14ac:dyDescent="0.25">
      <c r="B34" s="9"/>
      <c r="C34" s="6"/>
      <c r="D34" s="10"/>
      <c r="E34" s="10"/>
      <c r="F34" s="10"/>
      <c r="G34" s="10"/>
      <c r="H34" s="10"/>
      <c r="I34" s="10"/>
      <c r="J34" s="10"/>
      <c r="K34" s="10"/>
      <c r="L34" s="10"/>
      <c r="M34" s="11"/>
      <c r="N34" s="11"/>
      <c r="O34" s="11"/>
    </row>
    <row r="35" spans="2:15" x14ac:dyDescent="0.25">
      <c r="B35" s="9"/>
      <c r="C35" s="6" t="s">
        <v>40</v>
      </c>
      <c r="D35" s="10">
        <v>1319.35</v>
      </c>
      <c r="E35" s="10">
        <v>312</v>
      </c>
      <c r="F35" s="10">
        <v>565</v>
      </c>
      <c r="G35" s="10">
        <v>1636.2600000000002</v>
      </c>
      <c r="H35" s="10">
        <v>2233.274572886</v>
      </c>
      <c r="I35" s="10">
        <v>594.18570839000006</v>
      </c>
      <c r="J35" s="10">
        <v>1098.9646510499995</v>
      </c>
      <c r="K35" s="10">
        <v>1596.9406774500001</v>
      </c>
      <c r="L35" s="10">
        <v>2258.9238725199993</v>
      </c>
      <c r="M35" s="11">
        <v>524.49875530300005</v>
      </c>
      <c r="N35" s="11">
        <v>1038.67153968</v>
      </c>
      <c r="O35" s="11">
        <v>1689.6500565500012</v>
      </c>
    </row>
    <row r="36" spans="2:15" x14ac:dyDescent="0.25">
      <c r="B36" s="9"/>
      <c r="C36" s="6"/>
      <c r="D36" s="10"/>
      <c r="E36" s="10"/>
      <c r="F36" s="10"/>
      <c r="G36" s="10"/>
      <c r="H36" s="10"/>
      <c r="I36" s="10"/>
      <c r="J36" s="10"/>
      <c r="K36" s="10"/>
      <c r="L36" s="10"/>
      <c r="M36" s="11"/>
      <c r="N36" s="11"/>
      <c r="O36" s="11"/>
    </row>
    <row r="37" spans="2:15" x14ac:dyDescent="0.25">
      <c r="B37" s="9"/>
      <c r="C37" s="6" t="s">
        <v>41</v>
      </c>
      <c r="D37" s="10">
        <v>1528</v>
      </c>
      <c r="E37" s="10">
        <v>486</v>
      </c>
      <c r="F37" s="10">
        <v>930</v>
      </c>
      <c r="G37" s="10">
        <v>1347.9800000000005</v>
      </c>
      <c r="H37" s="10">
        <v>1796.72</v>
      </c>
      <c r="I37" s="10">
        <v>523.40858174000005</v>
      </c>
      <c r="J37" s="10">
        <v>977.97891495045519</v>
      </c>
      <c r="K37" s="10">
        <v>1368.07367268246</v>
      </c>
      <c r="L37" s="10">
        <v>1853.2770649844599</v>
      </c>
      <c r="M37" s="11">
        <v>487.82845518436199</v>
      </c>
      <c r="N37" s="11">
        <v>910.95367343089595</v>
      </c>
      <c r="O37" s="11">
        <v>1453.9230507283091</v>
      </c>
    </row>
    <row r="38" spans="2:15" x14ac:dyDescent="0.25">
      <c r="B38" s="18"/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1"/>
      <c r="N38" s="11"/>
      <c r="O38" s="11"/>
    </row>
    <row r="39" spans="2:15" x14ac:dyDescent="0.25">
      <c r="B39" s="19"/>
      <c r="C39" s="6" t="s">
        <v>42</v>
      </c>
      <c r="D39" s="10">
        <v>1528</v>
      </c>
      <c r="E39" s="10">
        <v>486</v>
      </c>
      <c r="F39" s="10">
        <v>930.27999999999986</v>
      </c>
      <c r="G39" s="10">
        <v>1347.9800000000005</v>
      </c>
      <c r="H39" s="10">
        <v>1796.72</v>
      </c>
      <c r="I39" s="10">
        <v>523.40858174000005</v>
      </c>
      <c r="J39" s="10">
        <v>977.97891495045519</v>
      </c>
      <c r="K39" s="10">
        <v>1368.07367268246</v>
      </c>
      <c r="L39" s="10">
        <v>1853.2770649844599</v>
      </c>
      <c r="M39" s="11">
        <v>487.82845518436199</v>
      </c>
      <c r="N39" s="11">
        <v>910.95367343089595</v>
      </c>
      <c r="O39" s="11">
        <v>1453.9230507283091</v>
      </c>
    </row>
    <row r="41" spans="2:15" x14ac:dyDescent="0.25">
      <c r="C41" s="1" t="s">
        <v>43</v>
      </c>
      <c r="D41" s="14"/>
      <c r="E41" s="14"/>
      <c r="F41" s="14"/>
      <c r="I41" s="14"/>
    </row>
    <row r="42" spans="2:15" x14ac:dyDescent="0.25">
      <c r="E42" s="14"/>
      <c r="F42" s="14"/>
    </row>
  </sheetData>
  <mergeCells count="3">
    <mergeCell ref="B1:O1"/>
    <mergeCell ref="B2:O2"/>
    <mergeCell ref="B3:O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Banco EERR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FERNANDEZ, KATHIUSKA</dc:creator>
  <cp:lastModifiedBy>SARMIENTO, MILITZA</cp:lastModifiedBy>
  <dcterms:created xsi:type="dcterms:W3CDTF">2020-02-14T20:02:25Z</dcterms:created>
  <dcterms:modified xsi:type="dcterms:W3CDTF">2020-02-27T15:19:05Z</dcterms:modified>
</cp:coreProperties>
</file>